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Folder_group_FI\GIOVANNI-GUIDO\Tariffe\2023\2023_I trimestre\Per pubblicazione sul sito\"/>
    </mc:Choice>
  </mc:AlternateContent>
  <xr:revisionPtr revIDLastSave="0" documentId="13_ncr:1_{4D194ADC-93BD-41F6-908A-4A1E6784CCB8}" xr6:coauthVersionLast="47" xr6:coauthVersionMax="47" xr10:uidLastSave="{00000000-0000-0000-0000-000000000000}"/>
  <bookViews>
    <workbookView xWindow="-120" yWindow="-120" windowWidth="29040" windowHeight="15840" xr2:uid="{B1EB9A01-CABD-4A42-886A-42C72005E21E}"/>
  </bookViews>
  <sheets>
    <sheet name="Altri Usi BT TG fasc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7" i="1" l="1"/>
  <c r="U87" i="1"/>
  <c r="Q87" i="1"/>
  <c r="Q36" i="1"/>
  <c r="O37" i="1"/>
  <c r="O87" i="1"/>
  <c r="O36" i="1"/>
  <c r="T36" i="1" s="1"/>
  <c r="L48" i="1"/>
  <c r="W37" i="1"/>
  <c r="T37" i="1"/>
  <c r="W36" i="1"/>
  <c r="L36" i="1"/>
  <c r="H18" i="1"/>
  <c r="G96" i="1" l="1"/>
  <c r="G94" i="1"/>
  <c r="G95" i="1"/>
  <c r="L87" i="1"/>
  <c r="I95" i="1" l="1"/>
  <c r="I96" i="1" s="1"/>
  <c r="W87" i="1"/>
  <c r="T87" i="1"/>
</calcChain>
</file>

<file path=xl/sharedStrings.xml><?xml version="1.0" encoding="utf-8"?>
<sst xmlns="http://schemas.openxmlformats.org/spreadsheetml/2006/main" count="320" uniqueCount="66">
  <si>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</si>
  <si>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</si>
  <si>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</si>
  <si>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</si>
  <si>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</si>
  <si>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</si>
  <si>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</si>
  <si>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</si>
  <si>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</si>
  <si>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</si>
  <si>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</si>
  <si>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</si>
  <si>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</si>
  <si>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</si>
  <si>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</si>
  <si>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</si>
  <si>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</si>
  <si>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</si>
  <si>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</si>
  <si>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</si>
  <si>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</si>
  <si>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Corrispettivi per prelievi di energia reattiva (per clienti finali con potenza disponibile superiore a kW.16,5)</t>
  </si>
  <si>
    <t>dal 1 gennaio 2023</t>
  </si>
  <si>
    <t>1 gennaio - 31 marzo 2023</t>
  </si>
  <si>
    <t>gennaio 2023</t>
  </si>
  <si>
    <t>febbraio 2023</t>
  </si>
  <si>
    <t>marzo 2023</t>
  </si>
  <si>
    <t>Del.720_22 - Tabella 3</t>
  </si>
  <si>
    <t>Del.719_22 - Tabella 1</t>
  </si>
  <si>
    <t>Del.720_22 time - Tab.1</t>
  </si>
  <si>
    <t>Del.595_20 - Tabella 7</t>
  </si>
  <si>
    <t>Del.735_22 - Tabella 1</t>
  </si>
  <si>
    <t>Del.735_22 - Tabella 6</t>
  </si>
  <si>
    <t>Del.720_22 - Tabella 4</t>
  </si>
  <si>
    <t>(dal 01/04/2023 al 31/12/2023)</t>
  </si>
  <si>
    <t>Energia reattiva compresa tra il 33% ed il 75% dell'energia attiva</t>
  </si>
  <si>
    <t xml:space="preserve">euro/kvarh </t>
  </si>
  <si>
    <t>Energia reattiva eccedente  il 75% dell'energia attiva</t>
  </si>
  <si>
    <t>Energia reattiva immessa</t>
  </si>
  <si>
    <t>UTENZE ALTRI USI IN BASSA TENSIONE TUTELE GRADUALI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</si>
  <si>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</si>
  <si>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</si>
  <si>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</si>
  <si>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t>CEL (PUN x λ)</t>
  </si>
  <si>
    <t>Art.34.8 TIV</t>
  </si>
  <si>
    <t>Csb</t>
  </si>
  <si>
    <t>Art.34.9 TIV - Tabella 14</t>
  </si>
  <si>
    <t>Ccom</t>
  </si>
  <si>
    <t>Cpstg</t>
  </si>
  <si>
    <t>Art.34.10 TIV - Tabella 17</t>
  </si>
  <si>
    <t>Ccm</t>
  </si>
  <si>
    <t>a</t>
  </si>
  <si>
    <t>Art.34.12 TIV - Tabella 15</t>
  </si>
  <si>
    <t>Art.34.13 TIV - Tabella 16</t>
  </si>
  <si>
    <t>Condizioni economiche per i clienti in Bassa Tensione Tutele Graduali</t>
  </si>
  <si>
    <t>Cdisp x λ</t>
  </si>
  <si>
    <t>-</t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</si>
  <si>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</si>
  <si>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r>
      <t xml:space="preserve"> - Materia energia:</t>
    </r>
    <r>
      <rPr>
        <b/>
        <sz val="9"/>
        <rFont val="Calibri"/>
        <family val="2"/>
      </rPr>
      <t xml:space="preserve"> CEL</t>
    </r>
    <r>
      <rPr>
        <sz val="9"/>
        <rFont val="Calibri"/>
        <family val="2"/>
      </rPr>
      <t xml:space="preserve"> (corrispettivo, a  copertura dei costi di acquisto dell’energia elettrica all’ingrosso applicato nel servizio a tutele graduali per le piccole imprese),</t>
    </r>
    <r>
      <rPr>
        <b/>
        <sz val="9"/>
        <rFont val="Calibri"/>
        <family val="2"/>
      </rPr>
      <t xml:space="preserve"> Cdisp</t>
    </r>
    <r>
      <rPr>
        <sz val="9"/>
        <rFont val="Calibri"/>
        <family val="2"/>
      </rPr>
      <t xml:space="preserve"> (corrispettivo,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piccole imprese), </t>
    </r>
    <r>
      <rPr>
        <b/>
        <sz val="9"/>
        <rFont val="Calibri"/>
        <family val="2"/>
      </rPr>
      <t>Csb</t>
    </r>
    <r>
      <rPr>
        <sz val="9"/>
        <rFont val="Calibri"/>
        <family val="2"/>
      </rPr>
      <t xml:space="preserve"> (corrispettivo finalizzato alla copertura di una quota minima dei costi di sbilanciamento di un operatore efficiente applicato nel servizio a tutele graduali per le piccole imprese), </t>
    </r>
    <r>
      <rPr>
        <b/>
        <sz val="9"/>
        <rFont val="Calibri"/>
        <family val="2"/>
      </rPr>
      <t>corrispettivo CCOM</t>
    </r>
    <r>
      <rPr>
        <sz val="9"/>
        <rFont val="Calibri"/>
        <family val="2"/>
      </rPr>
      <t xml:space="preserve"> (è il corrispettivo finalizzato alla copertura di una quota minima dei costi di commercializzazione di un operatore efficiente applicato nel servizio a tutele graduali per le piccole imprese), </t>
    </r>
    <r>
      <rPr>
        <b/>
        <sz val="9"/>
        <rFont val="Calibri"/>
        <family val="2"/>
      </rPr>
      <t>Cpstg</t>
    </r>
    <r>
      <rPr>
        <sz val="9"/>
        <rFont val="Calibri"/>
        <family val="2"/>
      </rPr>
      <t xml:space="preserve"> (corrispettivo a copertura dei saldi di perequazione relativi al servizio a tutele graduali per le piccole imprese), </t>
    </r>
    <r>
      <rPr>
        <b/>
        <sz val="9"/>
        <rFont val="Calibri"/>
        <family val="2"/>
      </rPr>
      <t>Ccm</t>
    </r>
    <r>
      <rPr>
        <sz val="9"/>
        <rFont val="Calibri"/>
        <family val="2"/>
      </rPr>
      <t xml:space="preserve"> (a copertura degli oneri derivanti dal meccanismo di compensazione della morosità per i clienti non disalimentabili del servizio a tutele graduali), </t>
    </r>
    <r>
      <rPr>
        <b/>
        <sz val="9"/>
        <rFont val="Calibri"/>
        <family val="2"/>
      </rPr>
      <t>parametro alfa</t>
    </r>
    <r>
      <rPr>
        <sz val="9"/>
        <rFont val="Calibri"/>
        <family val="2"/>
      </rPr>
      <t xml:space="preserve"> (di cui al comma 34.14 TIV)</t>
    </r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</si>
  <si>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</si>
  <si>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t xml:space="preserve"> - per potenze impegnate inferiori o uguali a 1.5 kW</t>
  </si>
  <si>
    <t xml:space="preserve"> - per potenze impegnate superiori a 1.5 kW e inferiori o uguali a 3 kW</t>
  </si>
  <si>
    <t xml:space="preserve"> - per potenze impegnate superiori a 3 kW e inferiori o uguali a 6 kW</t>
  </si>
  <si>
    <t xml:space="preserve"> - per potenze impegnate superiori a 6 kW e inferiori o uguali a 10 kW</t>
  </si>
  <si>
    <t xml:space="preserve"> - per potenze impegnate superiori a 10 kW e inferiori o uguali a 15 kW</t>
  </si>
  <si>
    <t>- Utenze con potenza impegnata superiore  a 15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</si>
</sst>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_ ;[Red]\-#,##0.00000\ "/>
    <numFmt numFmtId="166" formatCode="#,##0.000000_ ;\-#,##0.000000\ "/>
    <numFmt numFmtId="167" formatCode="#,##0.000000_ ;[Red]\-#,##0.000000\ "/>
    <numFmt numFmtId="168" formatCode="0.000000"/>
    <numFmt numFmtId="169" formatCode="_-* #,##0.000000_-;\-* #,##0.000000_-;_-* &quot;-&quot;??_-;_-@_-"/>
    <numFmt numFmtId="170" formatCode="_-* #,##0.0000_-;\-* #,##0.0000_-;_-* &quot;-&quot;??_-;_-@_-"/>
    <numFmt numFmtId="171" formatCode="_-* #,##0.00000_-;\-* #,##0.00000_-;_-* &quot;-&quot;??_-;_-@_-"/>
    <numFmt numFmtId="172" formatCode="#,##0.0000000_ ;\-#,##0.0000000\ 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i/>
      <sz val="9"/>
      <color theme="0" tint="-0.499984740745262"/>
      <name val="Symbol"/>
      <family val="1"/>
      <charset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</cellStyleXfs>
  <cellXfs count="108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vertical="center"/>
      <protection locked="0"/>
    </xf>
    <xf numFmtId="49" fontId="14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65" fontId="4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4" borderId="5" xfId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0" fillId="2" borderId="9" xfId="1" applyFont="1" applyFill="1" applyBorder="1" applyAlignment="1">
      <alignment vertical="center"/>
    </xf>
    <xf numFmtId="0" fontId="21" fillId="2" borderId="10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Alignment="1">
      <alignment vertical="center"/>
    </xf>
    <xf numFmtId="0" fontId="10" fillId="2" borderId="6" xfId="1" applyFont="1" applyFill="1" applyBorder="1" applyAlignment="1">
      <alignment vertical="center"/>
    </xf>
    <xf numFmtId="43" fontId="17" fillId="2" borderId="6" xfId="2" quotePrefix="1" applyFont="1" applyFill="1" applyBorder="1" applyAlignment="1">
      <alignment horizontal="right" vertical="center"/>
    </xf>
    <xf numFmtId="164" fontId="15" fillId="2" borderId="1" xfId="1" applyNumberFormat="1" applyFont="1" applyFill="1" applyBorder="1" applyAlignment="1">
      <alignment vertical="center"/>
    </xf>
    <xf numFmtId="166" fontId="15" fillId="2" borderId="8" xfId="1" applyNumberFormat="1" applyFont="1" applyFill="1" applyBorder="1" applyAlignment="1">
      <alignment horizontal="right" vertical="center"/>
    </xf>
    <xf numFmtId="166" fontId="17" fillId="2" borderId="6" xfId="2" quotePrefix="1" applyNumberFormat="1" applyFont="1" applyFill="1" applyBorder="1" applyAlignment="1">
      <alignment horizontal="right" vertical="center"/>
    </xf>
    <xf numFmtId="166" fontId="17" fillId="2" borderId="1" xfId="0" quotePrefix="1" applyNumberFormat="1" applyFont="1" applyFill="1" applyBorder="1" applyAlignment="1">
      <alignment horizontal="right" vertical="center"/>
    </xf>
    <xf numFmtId="166" fontId="15" fillId="2" borderId="1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0" fontId="22" fillId="2" borderId="1" xfId="1" applyFont="1" applyFill="1" applyBorder="1" applyAlignment="1">
      <alignment vertical="center"/>
    </xf>
    <xf numFmtId="164" fontId="15" fillId="2" borderId="7" xfId="0" quotePrefix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4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 applyProtection="1">
      <alignment vertical="center"/>
      <protection locked="0"/>
    </xf>
    <xf numFmtId="0" fontId="26" fillId="4" borderId="0" xfId="1" applyFont="1" applyFill="1" applyAlignment="1" applyProtection="1">
      <alignment vertical="center" wrapText="1"/>
      <protection locked="0"/>
    </xf>
    <xf numFmtId="0" fontId="4" fillId="2" borderId="14" xfId="1" applyFont="1" applyFill="1" applyBorder="1" applyAlignment="1" applyProtection="1">
      <alignment vertical="center"/>
      <protection locked="0"/>
    </xf>
    <xf numFmtId="0" fontId="4" fillId="2" borderId="15" xfId="1" applyFont="1" applyFill="1" applyBorder="1" applyAlignment="1" applyProtection="1">
      <alignment vertical="center"/>
      <protection locked="0"/>
    </xf>
    <xf numFmtId="0" fontId="26" fillId="4" borderId="15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18" xfId="1" applyFont="1" applyFill="1" applyBorder="1" applyAlignment="1" applyProtection="1">
      <alignment vertical="center"/>
      <protection locked="0"/>
    </xf>
    <xf numFmtId="0" fontId="26" fillId="4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0" fontId="4" fillId="2" borderId="20" xfId="1" applyFont="1" applyFill="1" applyBorder="1" applyAlignment="1" applyProtection="1">
      <alignment vertical="center"/>
      <protection locked="0"/>
    </xf>
    <xf numFmtId="0" fontId="4" fillId="2" borderId="21" xfId="1" applyFont="1" applyFill="1" applyBorder="1" applyAlignment="1" applyProtection="1">
      <alignment vertical="center"/>
      <protection locked="0"/>
    </xf>
    <xf numFmtId="0" fontId="26" fillId="4" borderId="21" xfId="1" applyFont="1" applyFill="1" applyBorder="1" applyAlignment="1" applyProtection="1">
      <alignment vertical="center"/>
      <protection locked="0"/>
    </xf>
    <xf numFmtId="0" fontId="4" fillId="2" borderId="22" xfId="1" applyFont="1" applyFill="1" applyBorder="1" applyAlignment="1" applyProtection="1">
      <alignment vertical="center" wrapText="1"/>
      <protection locked="0"/>
    </xf>
    <xf numFmtId="0" fontId="17" fillId="2" borderId="6" xfId="4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vertical="center"/>
    </xf>
    <xf numFmtId="0" fontId="17" fillId="2" borderId="7" xfId="4" applyFont="1" applyFill="1" applyBorder="1" applyAlignment="1">
      <alignment horizontal="center" vertical="center"/>
    </xf>
    <xf numFmtId="0" fontId="27" fillId="2" borderId="1" xfId="4" applyFont="1" applyFill="1" applyBorder="1" applyAlignment="1">
      <alignment horizontal="center" vertical="center"/>
    </xf>
    <xf numFmtId="43" fontId="15" fillId="2" borderId="1" xfId="2" applyFont="1" applyFill="1" applyBorder="1" applyAlignment="1" applyProtection="1">
      <alignment vertical="center"/>
    </xf>
    <xf numFmtId="171" fontId="15" fillId="2" borderId="1" xfId="2" applyNumberFormat="1" applyFont="1" applyFill="1" applyBorder="1" applyAlignment="1" applyProtection="1">
      <alignment vertical="center"/>
    </xf>
    <xf numFmtId="169" fontId="15" fillId="2" borderId="1" xfId="2" applyNumberFormat="1" applyFont="1" applyFill="1" applyBorder="1" applyAlignment="1" applyProtection="1">
      <alignment horizontal="right" vertical="center"/>
    </xf>
    <xf numFmtId="170" fontId="15" fillId="2" borderId="1" xfId="2" applyNumberFormat="1" applyFont="1" applyFill="1" applyBorder="1" applyAlignment="1" applyProtection="1">
      <alignment horizontal="right" vertical="center"/>
    </xf>
    <xf numFmtId="172" fontId="4" fillId="2" borderId="2" xfId="1" applyNumberFormat="1" applyFont="1" applyFill="1" applyBorder="1" applyAlignment="1">
      <alignment vertical="center"/>
    </xf>
    <xf numFmtId="0" fontId="28" fillId="2" borderId="2" xfId="1" applyFont="1" applyFill="1" applyBorder="1" applyProtection="1">
      <protection locked="0"/>
    </xf>
    <xf numFmtId="0" fontId="28" fillId="2" borderId="10" xfId="1" applyFont="1" applyFill="1" applyBorder="1" applyAlignment="1" applyProtection="1">
      <alignment vertical="center"/>
      <protection locked="0"/>
    </xf>
    <xf numFmtId="0" fontId="28" fillId="2" borderId="2" xfId="1" applyFont="1" applyFill="1" applyBorder="1" applyAlignment="1" applyProtection="1">
      <alignment vertical="center"/>
      <protection locked="0"/>
    </xf>
    <xf numFmtId="49" fontId="14" fillId="0" borderId="0" xfId="1" applyNumberFormat="1" applyFont="1" applyAlignment="1">
      <alignment horizontal="left" vertical="center"/>
    </xf>
    <xf numFmtId="49" fontId="22" fillId="4" borderId="0" xfId="1" applyNumberFormat="1" applyFont="1" applyFill="1" applyAlignment="1">
      <alignment horizontal="left" vertical="center"/>
    </xf>
    <xf numFmtId="168" fontId="4" fillId="4" borderId="0" xfId="1" applyNumberFormat="1" applyFont="1" applyFill="1" applyAlignment="1" applyProtection="1">
      <alignment vertical="center"/>
      <protection locked="0"/>
    </xf>
    <xf numFmtId="166" fontId="4" fillId="4" borderId="0" xfId="1" applyNumberFormat="1" applyFont="1" applyFill="1" applyAlignment="1" applyProtection="1">
      <alignment vertical="center"/>
      <protection locked="0"/>
    </xf>
    <xf numFmtId="0" fontId="22" fillId="2" borderId="0" xfId="1" applyFont="1" applyFill="1" applyAlignment="1">
      <alignment vertical="center"/>
    </xf>
    <xf numFmtId="164" fontId="15" fillId="2" borderId="0" xfId="0" quotePrefix="1" applyNumberFormat="1" applyFont="1" applyFill="1" applyAlignment="1">
      <alignment horizontal="right" vertical="center"/>
    </xf>
    <xf numFmtId="41" fontId="23" fillId="2" borderId="0" xfId="3" quotePrefix="1" applyFont="1" applyFill="1" applyBorder="1" applyAlignment="1">
      <alignment horizontal="left" vertical="center" wrapText="1"/>
    </xf>
    <xf numFmtId="166" fontId="4" fillId="2" borderId="6" xfId="1" applyNumberFormat="1" applyFont="1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41" fontId="23" fillId="2" borderId="7" xfId="3" quotePrefix="1" applyFont="1" applyFill="1" applyBorder="1" applyAlignment="1">
      <alignment horizontal="left" vertical="center" wrapText="1"/>
    </xf>
    <xf numFmtId="41" fontId="23" fillId="2" borderId="8" xfId="3" quotePrefix="1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166" fontId="15" fillId="2" borderId="5" xfId="1" applyNumberFormat="1" applyFont="1" applyFill="1" applyBorder="1" applyAlignment="1">
      <alignment horizontal="right" vertical="center"/>
    </xf>
    <xf numFmtId="166" fontId="15" fillId="2" borderId="13" xfId="1" applyNumberFormat="1" applyFont="1" applyFill="1" applyBorder="1" applyAlignment="1">
      <alignment horizontal="right" vertical="center"/>
    </xf>
    <xf numFmtId="166" fontId="15" fillId="2" borderId="12" xfId="1" applyNumberFormat="1" applyFont="1" applyFill="1" applyBorder="1" applyAlignment="1">
      <alignment horizontal="right" vertical="center"/>
    </xf>
    <xf numFmtId="166" fontId="15" fillId="2" borderId="5" xfId="2" applyNumberFormat="1" applyFont="1" applyFill="1" applyBorder="1" applyAlignment="1" applyProtection="1">
      <alignment horizontal="right" vertical="center"/>
    </xf>
    <xf numFmtId="166" fontId="15" fillId="2" borderId="13" xfId="2" applyNumberFormat="1" applyFont="1" applyFill="1" applyBorder="1" applyAlignment="1" applyProtection="1">
      <alignment horizontal="right" vertical="center"/>
    </xf>
    <xf numFmtId="166" fontId="15" fillId="2" borderId="12" xfId="2" applyNumberFormat="1" applyFont="1" applyFill="1" applyBorder="1" applyAlignment="1" applyProtection="1">
      <alignment horizontal="right" vertical="center"/>
    </xf>
    <xf numFmtId="166" fontId="4" fillId="2" borderId="5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2" xfId="1" applyNumberFormat="1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26" fillId="4" borderId="0" xfId="1" applyFont="1" applyFill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7" fillId="3" borderId="0" xfId="1" applyFont="1" applyFill="1" applyAlignment="1" applyProtection="1">
      <alignment horizontal="center" vertical="center"/>
      <protection locked="0"/>
    </xf>
  </cellXfs>
  <cellStyles count="8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90F344C1-3BFB-4BBB-B611-919F8C54EB7E}"/>
    <cellStyle name="Normale 3" xfId="7" xr:uid="{F49ECFD8-B8C9-4B32-A404-A26A6DCBF3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CCB7-7026-4BB1-A152-B565D09D5E6C}">
  <sheetPr>
    <tabColor rgb="FF92D050"/>
  </sheetPr>
  <dimension ref="A1:IK96"/>
  <sheetViews>
    <sheetView tabSelected="1" topLeftCell="A18" zoomScale="90" zoomScaleNormal="90" workbookViewId="0">
      <selection activeCell="K86" sqref="K86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6" width="9.7109375" style="1" customWidth="1" outlineLevel="1"/>
    <col min="7" max="7" width="17" style="1" bestFit="1" customWidth="1" outlineLevel="1"/>
    <col min="8" max="8" width="11" style="1" bestFit="1" customWidth="1" outlineLevel="1"/>
    <col min="9" max="9" width="9.7109375" style="1" customWidth="1" outlineLevel="1"/>
    <col min="10" max="10" width="11.7109375" style="1" bestFit="1" customWidth="1" outlineLevel="1"/>
    <col min="11" max="11" width="9.7109375" style="1" customWidth="1" outlineLevel="1"/>
    <col min="12" max="14" width="12.7109375" style="1" customWidth="1"/>
    <col min="15" max="15" width="11.140625" style="1" bestFit="1" customWidth="1" outlineLevel="1"/>
    <col min="16" max="16" width="9.7109375" style="1" customWidth="1" outlineLevel="1"/>
    <col min="17" max="17" width="11.140625" style="1" bestFit="1" customWidth="1" outlineLevel="1"/>
    <col min="18" max="19" width="9.7109375" style="1" customWidth="1" outlineLevel="1"/>
    <col min="20" max="20" width="12.7109375" style="1" customWidth="1"/>
    <col min="21" max="22" width="10.85546875" style="1" customWidth="1" outlineLevel="1"/>
    <col min="23" max="23" width="12.7109375" style="1" customWidth="1"/>
    <col min="24" max="31" width="9.140625" style="1"/>
    <col min="32" max="39" width="9.140625" style="2"/>
    <col min="40" max="255" width="9.140625" style="1"/>
    <col min="256" max="256" width="1.7109375" style="1" customWidth="1"/>
    <col min="257" max="257" width="28.7109375" style="1" customWidth="1"/>
    <col min="258" max="264" width="9.7109375" style="1" customWidth="1"/>
    <col min="265" max="267" width="12.7109375" style="1" customWidth="1"/>
    <col min="268" max="272" width="9.7109375" style="1" customWidth="1"/>
    <col min="273" max="273" width="12.7109375" style="1" customWidth="1"/>
    <col min="274" max="275" width="10.85546875" style="1" customWidth="1"/>
    <col min="276" max="276" width="12.7109375" style="1" customWidth="1"/>
    <col min="277" max="511" width="9.140625" style="1"/>
    <col min="512" max="512" width="1.7109375" style="1" customWidth="1"/>
    <col min="513" max="513" width="28.7109375" style="1" customWidth="1"/>
    <col min="514" max="520" width="9.7109375" style="1" customWidth="1"/>
    <col min="521" max="523" width="12.7109375" style="1" customWidth="1"/>
    <col min="524" max="528" width="9.7109375" style="1" customWidth="1"/>
    <col min="529" max="529" width="12.7109375" style="1" customWidth="1"/>
    <col min="530" max="531" width="10.85546875" style="1" customWidth="1"/>
    <col min="532" max="532" width="12.7109375" style="1" customWidth="1"/>
    <col min="533" max="767" width="9.140625" style="1"/>
    <col min="768" max="768" width="1.7109375" style="1" customWidth="1"/>
    <col min="769" max="769" width="28.7109375" style="1" customWidth="1"/>
    <col min="770" max="776" width="9.7109375" style="1" customWidth="1"/>
    <col min="777" max="779" width="12.7109375" style="1" customWidth="1"/>
    <col min="780" max="784" width="9.7109375" style="1" customWidth="1"/>
    <col min="785" max="785" width="12.7109375" style="1" customWidth="1"/>
    <col min="786" max="787" width="10.85546875" style="1" customWidth="1"/>
    <col min="788" max="788" width="12.7109375" style="1" customWidth="1"/>
    <col min="789" max="1023" width="9.140625" style="1"/>
    <col min="1024" max="1024" width="1.7109375" style="1" customWidth="1"/>
    <col min="1025" max="1025" width="28.7109375" style="1" customWidth="1"/>
    <col min="1026" max="1032" width="9.7109375" style="1" customWidth="1"/>
    <col min="1033" max="1035" width="12.7109375" style="1" customWidth="1"/>
    <col min="1036" max="1040" width="9.7109375" style="1" customWidth="1"/>
    <col min="1041" max="1041" width="12.7109375" style="1" customWidth="1"/>
    <col min="1042" max="1043" width="10.85546875" style="1" customWidth="1"/>
    <col min="1044" max="1044" width="12.7109375" style="1" customWidth="1"/>
    <col min="1045" max="1279" width="9.140625" style="1"/>
    <col min="1280" max="1280" width="1.7109375" style="1" customWidth="1"/>
    <col min="1281" max="1281" width="28.7109375" style="1" customWidth="1"/>
    <col min="1282" max="1288" width="9.7109375" style="1" customWidth="1"/>
    <col min="1289" max="1291" width="12.7109375" style="1" customWidth="1"/>
    <col min="1292" max="1296" width="9.7109375" style="1" customWidth="1"/>
    <col min="1297" max="1297" width="12.7109375" style="1" customWidth="1"/>
    <col min="1298" max="1299" width="10.85546875" style="1" customWidth="1"/>
    <col min="1300" max="1300" width="12.7109375" style="1" customWidth="1"/>
    <col min="1301" max="1535" width="9.140625" style="1"/>
    <col min="1536" max="1536" width="1.7109375" style="1" customWidth="1"/>
    <col min="1537" max="1537" width="28.7109375" style="1" customWidth="1"/>
    <col min="1538" max="1544" width="9.7109375" style="1" customWidth="1"/>
    <col min="1545" max="1547" width="12.7109375" style="1" customWidth="1"/>
    <col min="1548" max="1552" width="9.7109375" style="1" customWidth="1"/>
    <col min="1553" max="1553" width="12.7109375" style="1" customWidth="1"/>
    <col min="1554" max="1555" width="10.85546875" style="1" customWidth="1"/>
    <col min="1556" max="1556" width="12.7109375" style="1" customWidth="1"/>
    <col min="1557" max="1791" width="9.140625" style="1"/>
    <col min="1792" max="1792" width="1.7109375" style="1" customWidth="1"/>
    <col min="1793" max="1793" width="28.7109375" style="1" customWidth="1"/>
    <col min="1794" max="1800" width="9.7109375" style="1" customWidth="1"/>
    <col min="1801" max="1803" width="12.7109375" style="1" customWidth="1"/>
    <col min="1804" max="1808" width="9.7109375" style="1" customWidth="1"/>
    <col min="1809" max="1809" width="12.7109375" style="1" customWidth="1"/>
    <col min="1810" max="1811" width="10.85546875" style="1" customWidth="1"/>
    <col min="1812" max="1812" width="12.7109375" style="1" customWidth="1"/>
    <col min="1813" max="2047" width="9.140625" style="1"/>
    <col min="2048" max="2048" width="1.7109375" style="1" customWidth="1"/>
    <col min="2049" max="2049" width="28.7109375" style="1" customWidth="1"/>
    <col min="2050" max="2056" width="9.7109375" style="1" customWidth="1"/>
    <col min="2057" max="2059" width="12.7109375" style="1" customWidth="1"/>
    <col min="2060" max="2064" width="9.7109375" style="1" customWidth="1"/>
    <col min="2065" max="2065" width="12.7109375" style="1" customWidth="1"/>
    <col min="2066" max="2067" width="10.85546875" style="1" customWidth="1"/>
    <col min="2068" max="2068" width="12.7109375" style="1" customWidth="1"/>
    <col min="2069" max="2303" width="9.140625" style="1"/>
    <col min="2304" max="2304" width="1.7109375" style="1" customWidth="1"/>
    <col min="2305" max="2305" width="28.7109375" style="1" customWidth="1"/>
    <col min="2306" max="2312" width="9.7109375" style="1" customWidth="1"/>
    <col min="2313" max="2315" width="12.7109375" style="1" customWidth="1"/>
    <col min="2316" max="2320" width="9.7109375" style="1" customWidth="1"/>
    <col min="2321" max="2321" width="12.7109375" style="1" customWidth="1"/>
    <col min="2322" max="2323" width="10.85546875" style="1" customWidth="1"/>
    <col min="2324" max="2324" width="12.7109375" style="1" customWidth="1"/>
    <col min="2325" max="2559" width="9.140625" style="1"/>
    <col min="2560" max="2560" width="1.7109375" style="1" customWidth="1"/>
    <col min="2561" max="2561" width="28.7109375" style="1" customWidth="1"/>
    <col min="2562" max="2568" width="9.7109375" style="1" customWidth="1"/>
    <col min="2569" max="2571" width="12.7109375" style="1" customWidth="1"/>
    <col min="2572" max="2576" width="9.7109375" style="1" customWidth="1"/>
    <col min="2577" max="2577" width="12.7109375" style="1" customWidth="1"/>
    <col min="2578" max="2579" width="10.85546875" style="1" customWidth="1"/>
    <col min="2580" max="2580" width="12.7109375" style="1" customWidth="1"/>
    <col min="2581" max="2815" width="9.140625" style="1"/>
    <col min="2816" max="2816" width="1.7109375" style="1" customWidth="1"/>
    <col min="2817" max="2817" width="28.7109375" style="1" customWidth="1"/>
    <col min="2818" max="2824" width="9.7109375" style="1" customWidth="1"/>
    <col min="2825" max="2827" width="12.7109375" style="1" customWidth="1"/>
    <col min="2828" max="2832" width="9.7109375" style="1" customWidth="1"/>
    <col min="2833" max="2833" width="12.7109375" style="1" customWidth="1"/>
    <col min="2834" max="2835" width="10.85546875" style="1" customWidth="1"/>
    <col min="2836" max="2836" width="12.7109375" style="1" customWidth="1"/>
    <col min="2837" max="3071" width="9.140625" style="1"/>
    <col min="3072" max="3072" width="1.7109375" style="1" customWidth="1"/>
    <col min="3073" max="3073" width="28.7109375" style="1" customWidth="1"/>
    <col min="3074" max="3080" width="9.7109375" style="1" customWidth="1"/>
    <col min="3081" max="3083" width="12.7109375" style="1" customWidth="1"/>
    <col min="3084" max="3088" width="9.7109375" style="1" customWidth="1"/>
    <col min="3089" max="3089" width="12.7109375" style="1" customWidth="1"/>
    <col min="3090" max="3091" width="10.85546875" style="1" customWidth="1"/>
    <col min="3092" max="3092" width="12.7109375" style="1" customWidth="1"/>
    <col min="3093" max="3327" width="9.140625" style="1"/>
    <col min="3328" max="3328" width="1.7109375" style="1" customWidth="1"/>
    <col min="3329" max="3329" width="28.7109375" style="1" customWidth="1"/>
    <col min="3330" max="3336" width="9.7109375" style="1" customWidth="1"/>
    <col min="3337" max="3339" width="12.7109375" style="1" customWidth="1"/>
    <col min="3340" max="3344" width="9.7109375" style="1" customWidth="1"/>
    <col min="3345" max="3345" width="12.7109375" style="1" customWidth="1"/>
    <col min="3346" max="3347" width="10.85546875" style="1" customWidth="1"/>
    <col min="3348" max="3348" width="12.7109375" style="1" customWidth="1"/>
    <col min="3349" max="3583" width="9.140625" style="1"/>
    <col min="3584" max="3584" width="1.7109375" style="1" customWidth="1"/>
    <col min="3585" max="3585" width="28.7109375" style="1" customWidth="1"/>
    <col min="3586" max="3592" width="9.7109375" style="1" customWidth="1"/>
    <col min="3593" max="3595" width="12.7109375" style="1" customWidth="1"/>
    <col min="3596" max="3600" width="9.7109375" style="1" customWidth="1"/>
    <col min="3601" max="3601" width="12.7109375" style="1" customWidth="1"/>
    <col min="3602" max="3603" width="10.85546875" style="1" customWidth="1"/>
    <col min="3604" max="3604" width="12.7109375" style="1" customWidth="1"/>
    <col min="3605" max="3839" width="9.140625" style="1"/>
    <col min="3840" max="3840" width="1.7109375" style="1" customWidth="1"/>
    <col min="3841" max="3841" width="28.7109375" style="1" customWidth="1"/>
    <col min="3842" max="3848" width="9.7109375" style="1" customWidth="1"/>
    <col min="3849" max="3851" width="12.7109375" style="1" customWidth="1"/>
    <col min="3852" max="3856" width="9.7109375" style="1" customWidth="1"/>
    <col min="3857" max="3857" width="12.7109375" style="1" customWidth="1"/>
    <col min="3858" max="3859" width="10.85546875" style="1" customWidth="1"/>
    <col min="3860" max="3860" width="12.7109375" style="1" customWidth="1"/>
    <col min="3861" max="4095" width="9.140625" style="1"/>
    <col min="4096" max="4096" width="1.7109375" style="1" customWidth="1"/>
    <col min="4097" max="4097" width="28.7109375" style="1" customWidth="1"/>
    <col min="4098" max="4104" width="9.7109375" style="1" customWidth="1"/>
    <col min="4105" max="4107" width="12.7109375" style="1" customWidth="1"/>
    <col min="4108" max="4112" width="9.7109375" style="1" customWidth="1"/>
    <col min="4113" max="4113" width="12.7109375" style="1" customWidth="1"/>
    <col min="4114" max="4115" width="10.85546875" style="1" customWidth="1"/>
    <col min="4116" max="4116" width="12.7109375" style="1" customWidth="1"/>
    <col min="4117" max="4351" width="9.140625" style="1"/>
    <col min="4352" max="4352" width="1.7109375" style="1" customWidth="1"/>
    <col min="4353" max="4353" width="28.7109375" style="1" customWidth="1"/>
    <col min="4354" max="4360" width="9.7109375" style="1" customWidth="1"/>
    <col min="4361" max="4363" width="12.7109375" style="1" customWidth="1"/>
    <col min="4364" max="4368" width="9.7109375" style="1" customWidth="1"/>
    <col min="4369" max="4369" width="12.7109375" style="1" customWidth="1"/>
    <col min="4370" max="4371" width="10.85546875" style="1" customWidth="1"/>
    <col min="4372" max="4372" width="12.7109375" style="1" customWidth="1"/>
    <col min="4373" max="4607" width="9.140625" style="1"/>
    <col min="4608" max="4608" width="1.7109375" style="1" customWidth="1"/>
    <col min="4609" max="4609" width="28.7109375" style="1" customWidth="1"/>
    <col min="4610" max="4616" width="9.7109375" style="1" customWidth="1"/>
    <col min="4617" max="4619" width="12.7109375" style="1" customWidth="1"/>
    <col min="4620" max="4624" width="9.7109375" style="1" customWidth="1"/>
    <col min="4625" max="4625" width="12.7109375" style="1" customWidth="1"/>
    <col min="4626" max="4627" width="10.85546875" style="1" customWidth="1"/>
    <col min="4628" max="4628" width="12.7109375" style="1" customWidth="1"/>
    <col min="4629" max="4863" width="9.140625" style="1"/>
    <col min="4864" max="4864" width="1.7109375" style="1" customWidth="1"/>
    <col min="4865" max="4865" width="28.7109375" style="1" customWidth="1"/>
    <col min="4866" max="4872" width="9.7109375" style="1" customWidth="1"/>
    <col min="4873" max="4875" width="12.7109375" style="1" customWidth="1"/>
    <col min="4876" max="4880" width="9.7109375" style="1" customWidth="1"/>
    <col min="4881" max="4881" width="12.7109375" style="1" customWidth="1"/>
    <col min="4882" max="4883" width="10.85546875" style="1" customWidth="1"/>
    <col min="4884" max="4884" width="12.7109375" style="1" customWidth="1"/>
    <col min="4885" max="5119" width="9.140625" style="1"/>
    <col min="5120" max="5120" width="1.7109375" style="1" customWidth="1"/>
    <col min="5121" max="5121" width="28.7109375" style="1" customWidth="1"/>
    <col min="5122" max="5128" width="9.7109375" style="1" customWidth="1"/>
    <col min="5129" max="5131" width="12.7109375" style="1" customWidth="1"/>
    <col min="5132" max="5136" width="9.7109375" style="1" customWidth="1"/>
    <col min="5137" max="5137" width="12.7109375" style="1" customWidth="1"/>
    <col min="5138" max="5139" width="10.85546875" style="1" customWidth="1"/>
    <col min="5140" max="5140" width="12.7109375" style="1" customWidth="1"/>
    <col min="5141" max="5375" width="9.140625" style="1"/>
    <col min="5376" max="5376" width="1.7109375" style="1" customWidth="1"/>
    <col min="5377" max="5377" width="28.7109375" style="1" customWidth="1"/>
    <col min="5378" max="5384" width="9.7109375" style="1" customWidth="1"/>
    <col min="5385" max="5387" width="12.7109375" style="1" customWidth="1"/>
    <col min="5388" max="5392" width="9.7109375" style="1" customWidth="1"/>
    <col min="5393" max="5393" width="12.7109375" style="1" customWidth="1"/>
    <col min="5394" max="5395" width="10.85546875" style="1" customWidth="1"/>
    <col min="5396" max="5396" width="12.7109375" style="1" customWidth="1"/>
    <col min="5397" max="5631" width="9.140625" style="1"/>
    <col min="5632" max="5632" width="1.7109375" style="1" customWidth="1"/>
    <col min="5633" max="5633" width="28.7109375" style="1" customWidth="1"/>
    <col min="5634" max="5640" width="9.7109375" style="1" customWidth="1"/>
    <col min="5641" max="5643" width="12.7109375" style="1" customWidth="1"/>
    <col min="5644" max="5648" width="9.7109375" style="1" customWidth="1"/>
    <col min="5649" max="5649" width="12.7109375" style="1" customWidth="1"/>
    <col min="5650" max="5651" width="10.85546875" style="1" customWidth="1"/>
    <col min="5652" max="5652" width="12.7109375" style="1" customWidth="1"/>
    <col min="5653" max="5887" width="9.140625" style="1"/>
    <col min="5888" max="5888" width="1.7109375" style="1" customWidth="1"/>
    <col min="5889" max="5889" width="28.7109375" style="1" customWidth="1"/>
    <col min="5890" max="5896" width="9.7109375" style="1" customWidth="1"/>
    <col min="5897" max="5899" width="12.7109375" style="1" customWidth="1"/>
    <col min="5900" max="5904" width="9.7109375" style="1" customWidth="1"/>
    <col min="5905" max="5905" width="12.7109375" style="1" customWidth="1"/>
    <col min="5906" max="5907" width="10.85546875" style="1" customWidth="1"/>
    <col min="5908" max="5908" width="12.7109375" style="1" customWidth="1"/>
    <col min="5909" max="6143" width="9.140625" style="1"/>
    <col min="6144" max="6144" width="1.7109375" style="1" customWidth="1"/>
    <col min="6145" max="6145" width="28.7109375" style="1" customWidth="1"/>
    <col min="6146" max="6152" width="9.7109375" style="1" customWidth="1"/>
    <col min="6153" max="6155" width="12.7109375" style="1" customWidth="1"/>
    <col min="6156" max="6160" width="9.7109375" style="1" customWidth="1"/>
    <col min="6161" max="6161" width="12.7109375" style="1" customWidth="1"/>
    <col min="6162" max="6163" width="10.85546875" style="1" customWidth="1"/>
    <col min="6164" max="6164" width="12.7109375" style="1" customWidth="1"/>
    <col min="6165" max="6399" width="9.140625" style="1"/>
    <col min="6400" max="6400" width="1.7109375" style="1" customWidth="1"/>
    <col min="6401" max="6401" width="28.7109375" style="1" customWidth="1"/>
    <col min="6402" max="6408" width="9.7109375" style="1" customWidth="1"/>
    <col min="6409" max="6411" width="12.7109375" style="1" customWidth="1"/>
    <col min="6412" max="6416" width="9.7109375" style="1" customWidth="1"/>
    <col min="6417" max="6417" width="12.7109375" style="1" customWidth="1"/>
    <col min="6418" max="6419" width="10.85546875" style="1" customWidth="1"/>
    <col min="6420" max="6420" width="12.7109375" style="1" customWidth="1"/>
    <col min="6421" max="6655" width="9.140625" style="1"/>
    <col min="6656" max="6656" width="1.7109375" style="1" customWidth="1"/>
    <col min="6657" max="6657" width="28.7109375" style="1" customWidth="1"/>
    <col min="6658" max="6664" width="9.7109375" style="1" customWidth="1"/>
    <col min="6665" max="6667" width="12.7109375" style="1" customWidth="1"/>
    <col min="6668" max="6672" width="9.7109375" style="1" customWidth="1"/>
    <col min="6673" max="6673" width="12.7109375" style="1" customWidth="1"/>
    <col min="6674" max="6675" width="10.85546875" style="1" customWidth="1"/>
    <col min="6676" max="6676" width="12.7109375" style="1" customWidth="1"/>
    <col min="6677" max="6911" width="9.140625" style="1"/>
    <col min="6912" max="6912" width="1.7109375" style="1" customWidth="1"/>
    <col min="6913" max="6913" width="28.7109375" style="1" customWidth="1"/>
    <col min="6914" max="6920" width="9.7109375" style="1" customWidth="1"/>
    <col min="6921" max="6923" width="12.7109375" style="1" customWidth="1"/>
    <col min="6924" max="6928" width="9.7109375" style="1" customWidth="1"/>
    <col min="6929" max="6929" width="12.7109375" style="1" customWidth="1"/>
    <col min="6930" max="6931" width="10.85546875" style="1" customWidth="1"/>
    <col min="6932" max="6932" width="12.7109375" style="1" customWidth="1"/>
    <col min="6933" max="7167" width="9.140625" style="1"/>
    <col min="7168" max="7168" width="1.7109375" style="1" customWidth="1"/>
    <col min="7169" max="7169" width="28.7109375" style="1" customWidth="1"/>
    <col min="7170" max="7176" width="9.7109375" style="1" customWidth="1"/>
    <col min="7177" max="7179" width="12.7109375" style="1" customWidth="1"/>
    <col min="7180" max="7184" width="9.7109375" style="1" customWidth="1"/>
    <col min="7185" max="7185" width="12.7109375" style="1" customWidth="1"/>
    <col min="7186" max="7187" width="10.85546875" style="1" customWidth="1"/>
    <col min="7188" max="7188" width="12.7109375" style="1" customWidth="1"/>
    <col min="7189" max="7423" width="9.140625" style="1"/>
    <col min="7424" max="7424" width="1.7109375" style="1" customWidth="1"/>
    <col min="7425" max="7425" width="28.7109375" style="1" customWidth="1"/>
    <col min="7426" max="7432" width="9.7109375" style="1" customWidth="1"/>
    <col min="7433" max="7435" width="12.7109375" style="1" customWidth="1"/>
    <col min="7436" max="7440" width="9.7109375" style="1" customWidth="1"/>
    <col min="7441" max="7441" width="12.7109375" style="1" customWidth="1"/>
    <col min="7442" max="7443" width="10.85546875" style="1" customWidth="1"/>
    <col min="7444" max="7444" width="12.7109375" style="1" customWidth="1"/>
    <col min="7445" max="7679" width="9.140625" style="1"/>
    <col min="7680" max="7680" width="1.7109375" style="1" customWidth="1"/>
    <col min="7681" max="7681" width="28.7109375" style="1" customWidth="1"/>
    <col min="7682" max="7688" width="9.7109375" style="1" customWidth="1"/>
    <col min="7689" max="7691" width="12.7109375" style="1" customWidth="1"/>
    <col min="7692" max="7696" width="9.7109375" style="1" customWidth="1"/>
    <col min="7697" max="7697" width="12.7109375" style="1" customWidth="1"/>
    <col min="7698" max="7699" width="10.85546875" style="1" customWidth="1"/>
    <col min="7700" max="7700" width="12.7109375" style="1" customWidth="1"/>
    <col min="7701" max="7935" width="9.140625" style="1"/>
    <col min="7936" max="7936" width="1.7109375" style="1" customWidth="1"/>
    <col min="7937" max="7937" width="28.7109375" style="1" customWidth="1"/>
    <col min="7938" max="7944" width="9.7109375" style="1" customWidth="1"/>
    <col min="7945" max="7947" width="12.7109375" style="1" customWidth="1"/>
    <col min="7948" max="7952" width="9.7109375" style="1" customWidth="1"/>
    <col min="7953" max="7953" width="12.7109375" style="1" customWidth="1"/>
    <col min="7954" max="7955" width="10.85546875" style="1" customWidth="1"/>
    <col min="7956" max="7956" width="12.7109375" style="1" customWidth="1"/>
    <col min="7957" max="8191" width="9.140625" style="1"/>
    <col min="8192" max="8192" width="1.7109375" style="1" customWidth="1"/>
    <col min="8193" max="8193" width="28.7109375" style="1" customWidth="1"/>
    <col min="8194" max="8200" width="9.7109375" style="1" customWidth="1"/>
    <col min="8201" max="8203" width="12.7109375" style="1" customWidth="1"/>
    <col min="8204" max="8208" width="9.7109375" style="1" customWidth="1"/>
    <col min="8209" max="8209" width="12.7109375" style="1" customWidth="1"/>
    <col min="8210" max="8211" width="10.85546875" style="1" customWidth="1"/>
    <col min="8212" max="8212" width="12.7109375" style="1" customWidth="1"/>
    <col min="8213" max="8447" width="9.140625" style="1"/>
    <col min="8448" max="8448" width="1.7109375" style="1" customWidth="1"/>
    <col min="8449" max="8449" width="28.7109375" style="1" customWidth="1"/>
    <col min="8450" max="8456" width="9.7109375" style="1" customWidth="1"/>
    <col min="8457" max="8459" width="12.7109375" style="1" customWidth="1"/>
    <col min="8460" max="8464" width="9.7109375" style="1" customWidth="1"/>
    <col min="8465" max="8465" width="12.7109375" style="1" customWidth="1"/>
    <col min="8466" max="8467" width="10.85546875" style="1" customWidth="1"/>
    <col min="8468" max="8468" width="12.7109375" style="1" customWidth="1"/>
    <col min="8469" max="8703" width="9.140625" style="1"/>
    <col min="8704" max="8704" width="1.7109375" style="1" customWidth="1"/>
    <col min="8705" max="8705" width="28.7109375" style="1" customWidth="1"/>
    <col min="8706" max="8712" width="9.7109375" style="1" customWidth="1"/>
    <col min="8713" max="8715" width="12.7109375" style="1" customWidth="1"/>
    <col min="8716" max="8720" width="9.7109375" style="1" customWidth="1"/>
    <col min="8721" max="8721" width="12.7109375" style="1" customWidth="1"/>
    <col min="8722" max="8723" width="10.85546875" style="1" customWidth="1"/>
    <col min="8724" max="8724" width="12.7109375" style="1" customWidth="1"/>
    <col min="8725" max="8959" width="9.140625" style="1"/>
    <col min="8960" max="8960" width="1.7109375" style="1" customWidth="1"/>
    <col min="8961" max="8961" width="28.7109375" style="1" customWidth="1"/>
    <col min="8962" max="8968" width="9.7109375" style="1" customWidth="1"/>
    <col min="8969" max="8971" width="12.7109375" style="1" customWidth="1"/>
    <col min="8972" max="8976" width="9.7109375" style="1" customWidth="1"/>
    <col min="8977" max="8977" width="12.7109375" style="1" customWidth="1"/>
    <col min="8978" max="8979" width="10.85546875" style="1" customWidth="1"/>
    <col min="8980" max="8980" width="12.7109375" style="1" customWidth="1"/>
    <col min="8981" max="9215" width="9.140625" style="1"/>
    <col min="9216" max="9216" width="1.7109375" style="1" customWidth="1"/>
    <col min="9217" max="9217" width="28.7109375" style="1" customWidth="1"/>
    <col min="9218" max="9224" width="9.7109375" style="1" customWidth="1"/>
    <col min="9225" max="9227" width="12.7109375" style="1" customWidth="1"/>
    <col min="9228" max="9232" width="9.7109375" style="1" customWidth="1"/>
    <col min="9233" max="9233" width="12.7109375" style="1" customWidth="1"/>
    <col min="9234" max="9235" width="10.85546875" style="1" customWidth="1"/>
    <col min="9236" max="9236" width="12.7109375" style="1" customWidth="1"/>
    <col min="9237" max="9471" width="9.140625" style="1"/>
    <col min="9472" max="9472" width="1.7109375" style="1" customWidth="1"/>
    <col min="9473" max="9473" width="28.7109375" style="1" customWidth="1"/>
    <col min="9474" max="9480" width="9.7109375" style="1" customWidth="1"/>
    <col min="9481" max="9483" width="12.7109375" style="1" customWidth="1"/>
    <col min="9484" max="9488" width="9.7109375" style="1" customWidth="1"/>
    <col min="9489" max="9489" width="12.7109375" style="1" customWidth="1"/>
    <col min="9490" max="9491" width="10.85546875" style="1" customWidth="1"/>
    <col min="9492" max="9492" width="12.7109375" style="1" customWidth="1"/>
    <col min="9493" max="9727" width="9.140625" style="1"/>
    <col min="9728" max="9728" width="1.7109375" style="1" customWidth="1"/>
    <col min="9729" max="9729" width="28.7109375" style="1" customWidth="1"/>
    <col min="9730" max="9736" width="9.7109375" style="1" customWidth="1"/>
    <col min="9737" max="9739" width="12.7109375" style="1" customWidth="1"/>
    <col min="9740" max="9744" width="9.7109375" style="1" customWidth="1"/>
    <col min="9745" max="9745" width="12.7109375" style="1" customWidth="1"/>
    <col min="9746" max="9747" width="10.85546875" style="1" customWidth="1"/>
    <col min="9748" max="9748" width="12.7109375" style="1" customWidth="1"/>
    <col min="9749" max="9983" width="9.140625" style="1"/>
    <col min="9984" max="9984" width="1.7109375" style="1" customWidth="1"/>
    <col min="9985" max="9985" width="28.7109375" style="1" customWidth="1"/>
    <col min="9986" max="9992" width="9.7109375" style="1" customWidth="1"/>
    <col min="9993" max="9995" width="12.7109375" style="1" customWidth="1"/>
    <col min="9996" max="10000" width="9.7109375" style="1" customWidth="1"/>
    <col min="10001" max="10001" width="12.7109375" style="1" customWidth="1"/>
    <col min="10002" max="10003" width="10.85546875" style="1" customWidth="1"/>
    <col min="10004" max="10004" width="12.7109375" style="1" customWidth="1"/>
    <col min="10005" max="10239" width="9.140625" style="1"/>
    <col min="10240" max="10240" width="1.7109375" style="1" customWidth="1"/>
    <col min="10241" max="10241" width="28.7109375" style="1" customWidth="1"/>
    <col min="10242" max="10248" width="9.7109375" style="1" customWidth="1"/>
    <col min="10249" max="10251" width="12.7109375" style="1" customWidth="1"/>
    <col min="10252" max="10256" width="9.7109375" style="1" customWidth="1"/>
    <col min="10257" max="10257" width="12.7109375" style="1" customWidth="1"/>
    <col min="10258" max="10259" width="10.85546875" style="1" customWidth="1"/>
    <col min="10260" max="10260" width="12.7109375" style="1" customWidth="1"/>
    <col min="10261" max="10495" width="9.140625" style="1"/>
    <col min="10496" max="10496" width="1.7109375" style="1" customWidth="1"/>
    <col min="10497" max="10497" width="28.7109375" style="1" customWidth="1"/>
    <col min="10498" max="10504" width="9.7109375" style="1" customWidth="1"/>
    <col min="10505" max="10507" width="12.7109375" style="1" customWidth="1"/>
    <col min="10508" max="10512" width="9.7109375" style="1" customWidth="1"/>
    <col min="10513" max="10513" width="12.7109375" style="1" customWidth="1"/>
    <col min="10514" max="10515" width="10.85546875" style="1" customWidth="1"/>
    <col min="10516" max="10516" width="12.7109375" style="1" customWidth="1"/>
    <col min="10517" max="10751" width="9.140625" style="1"/>
    <col min="10752" max="10752" width="1.7109375" style="1" customWidth="1"/>
    <col min="10753" max="10753" width="28.7109375" style="1" customWidth="1"/>
    <col min="10754" max="10760" width="9.7109375" style="1" customWidth="1"/>
    <col min="10761" max="10763" width="12.7109375" style="1" customWidth="1"/>
    <col min="10764" max="10768" width="9.7109375" style="1" customWidth="1"/>
    <col min="10769" max="10769" width="12.7109375" style="1" customWidth="1"/>
    <col min="10770" max="10771" width="10.85546875" style="1" customWidth="1"/>
    <col min="10772" max="10772" width="12.7109375" style="1" customWidth="1"/>
    <col min="10773" max="11007" width="9.140625" style="1"/>
    <col min="11008" max="11008" width="1.7109375" style="1" customWidth="1"/>
    <col min="11009" max="11009" width="28.7109375" style="1" customWidth="1"/>
    <col min="11010" max="11016" width="9.7109375" style="1" customWidth="1"/>
    <col min="11017" max="11019" width="12.7109375" style="1" customWidth="1"/>
    <col min="11020" max="11024" width="9.7109375" style="1" customWidth="1"/>
    <col min="11025" max="11025" width="12.7109375" style="1" customWidth="1"/>
    <col min="11026" max="11027" width="10.85546875" style="1" customWidth="1"/>
    <col min="11028" max="11028" width="12.7109375" style="1" customWidth="1"/>
    <col min="11029" max="11263" width="9.140625" style="1"/>
    <col min="11264" max="11264" width="1.7109375" style="1" customWidth="1"/>
    <col min="11265" max="11265" width="28.7109375" style="1" customWidth="1"/>
    <col min="11266" max="11272" width="9.7109375" style="1" customWidth="1"/>
    <col min="11273" max="11275" width="12.7109375" style="1" customWidth="1"/>
    <col min="11276" max="11280" width="9.7109375" style="1" customWidth="1"/>
    <col min="11281" max="11281" width="12.7109375" style="1" customWidth="1"/>
    <col min="11282" max="11283" width="10.85546875" style="1" customWidth="1"/>
    <col min="11284" max="11284" width="12.7109375" style="1" customWidth="1"/>
    <col min="11285" max="11519" width="9.140625" style="1"/>
    <col min="11520" max="11520" width="1.7109375" style="1" customWidth="1"/>
    <col min="11521" max="11521" width="28.7109375" style="1" customWidth="1"/>
    <col min="11522" max="11528" width="9.7109375" style="1" customWidth="1"/>
    <col min="11529" max="11531" width="12.7109375" style="1" customWidth="1"/>
    <col min="11532" max="11536" width="9.7109375" style="1" customWidth="1"/>
    <col min="11537" max="11537" width="12.7109375" style="1" customWidth="1"/>
    <col min="11538" max="11539" width="10.85546875" style="1" customWidth="1"/>
    <col min="11540" max="11540" width="12.7109375" style="1" customWidth="1"/>
    <col min="11541" max="11775" width="9.140625" style="1"/>
    <col min="11776" max="11776" width="1.7109375" style="1" customWidth="1"/>
    <col min="11777" max="11777" width="28.7109375" style="1" customWidth="1"/>
    <col min="11778" max="11784" width="9.7109375" style="1" customWidth="1"/>
    <col min="11785" max="11787" width="12.7109375" style="1" customWidth="1"/>
    <col min="11788" max="11792" width="9.7109375" style="1" customWidth="1"/>
    <col min="11793" max="11793" width="12.7109375" style="1" customWidth="1"/>
    <col min="11794" max="11795" width="10.85546875" style="1" customWidth="1"/>
    <col min="11796" max="11796" width="12.7109375" style="1" customWidth="1"/>
    <col min="11797" max="12031" width="9.140625" style="1"/>
    <col min="12032" max="12032" width="1.7109375" style="1" customWidth="1"/>
    <col min="12033" max="12033" width="28.7109375" style="1" customWidth="1"/>
    <col min="12034" max="12040" width="9.7109375" style="1" customWidth="1"/>
    <col min="12041" max="12043" width="12.7109375" style="1" customWidth="1"/>
    <col min="12044" max="12048" width="9.7109375" style="1" customWidth="1"/>
    <col min="12049" max="12049" width="12.7109375" style="1" customWidth="1"/>
    <col min="12050" max="12051" width="10.85546875" style="1" customWidth="1"/>
    <col min="12052" max="12052" width="12.7109375" style="1" customWidth="1"/>
    <col min="12053" max="12287" width="9.140625" style="1"/>
    <col min="12288" max="12288" width="1.7109375" style="1" customWidth="1"/>
    <col min="12289" max="12289" width="28.7109375" style="1" customWidth="1"/>
    <col min="12290" max="12296" width="9.7109375" style="1" customWidth="1"/>
    <col min="12297" max="12299" width="12.7109375" style="1" customWidth="1"/>
    <col min="12300" max="12304" width="9.7109375" style="1" customWidth="1"/>
    <col min="12305" max="12305" width="12.7109375" style="1" customWidth="1"/>
    <col min="12306" max="12307" width="10.85546875" style="1" customWidth="1"/>
    <col min="12308" max="12308" width="12.7109375" style="1" customWidth="1"/>
    <col min="12309" max="12543" width="9.140625" style="1"/>
    <col min="12544" max="12544" width="1.7109375" style="1" customWidth="1"/>
    <col min="12545" max="12545" width="28.7109375" style="1" customWidth="1"/>
    <col min="12546" max="12552" width="9.7109375" style="1" customWidth="1"/>
    <col min="12553" max="12555" width="12.7109375" style="1" customWidth="1"/>
    <col min="12556" max="12560" width="9.7109375" style="1" customWidth="1"/>
    <col min="12561" max="12561" width="12.7109375" style="1" customWidth="1"/>
    <col min="12562" max="12563" width="10.85546875" style="1" customWidth="1"/>
    <col min="12564" max="12564" width="12.7109375" style="1" customWidth="1"/>
    <col min="12565" max="12799" width="9.140625" style="1"/>
    <col min="12800" max="12800" width="1.7109375" style="1" customWidth="1"/>
    <col min="12801" max="12801" width="28.7109375" style="1" customWidth="1"/>
    <col min="12802" max="12808" width="9.7109375" style="1" customWidth="1"/>
    <col min="12809" max="12811" width="12.7109375" style="1" customWidth="1"/>
    <col min="12812" max="12816" width="9.7109375" style="1" customWidth="1"/>
    <col min="12817" max="12817" width="12.7109375" style="1" customWidth="1"/>
    <col min="12818" max="12819" width="10.85546875" style="1" customWidth="1"/>
    <col min="12820" max="12820" width="12.7109375" style="1" customWidth="1"/>
    <col min="12821" max="13055" width="9.140625" style="1"/>
    <col min="13056" max="13056" width="1.7109375" style="1" customWidth="1"/>
    <col min="13057" max="13057" width="28.7109375" style="1" customWidth="1"/>
    <col min="13058" max="13064" width="9.7109375" style="1" customWidth="1"/>
    <col min="13065" max="13067" width="12.7109375" style="1" customWidth="1"/>
    <col min="13068" max="13072" width="9.7109375" style="1" customWidth="1"/>
    <col min="13073" max="13073" width="12.7109375" style="1" customWidth="1"/>
    <col min="13074" max="13075" width="10.85546875" style="1" customWidth="1"/>
    <col min="13076" max="13076" width="12.7109375" style="1" customWidth="1"/>
    <col min="13077" max="13311" width="9.140625" style="1"/>
    <col min="13312" max="13312" width="1.7109375" style="1" customWidth="1"/>
    <col min="13313" max="13313" width="28.7109375" style="1" customWidth="1"/>
    <col min="13314" max="13320" width="9.7109375" style="1" customWidth="1"/>
    <col min="13321" max="13323" width="12.7109375" style="1" customWidth="1"/>
    <col min="13324" max="13328" width="9.7109375" style="1" customWidth="1"/>
    <col min="13329" max="13329" width="12.7109375" style="1" customWidth="1"/>
    <col min="13330" max="13331" width="10.85546875" style="1" customWidth="1"/>
    <col min="13332" max="13332" width="12.7109375" style="1" customWidth="1"/>
    <col min="13333" max="13567" width="9.140625" style="1"/>
    <col min="13568" max="13568" width="1.7109375" style="1" customWidth="1"/>
    <col min="13569" max="13569" width="28.7109375" style="1" customWidth="1"/>
    <col min="13570" max="13576" width="9.7109375" style="1" customWidth="1"/>
    <col min="13577" max="13579" width="12.7109375" style="1" customWidth="1"/>
    <col min="13580" max="13584" width="9.7109375" style="1" customWidth="1"/>
    <col min="13585" max="13585" width="12.7109375" style="1" customWidth="1"/>
    <col min="13586" max="13587" width="10.85546875" style="1" customWidth="1"/>
    <col min="13588" max="13588" width="12.7109375" style="1" customWidth="1"/>
    <col min="13589" max="13823" width="9.140625" style="1"/>
    <col min="13824" max="13824" width="1.7109375" style="1" customWidth="1"/>
    <col min="13825" max="13825" width="28.7109375" style="1" customWidth="1"/>
    <col min="13826" max="13832" width="9.7109375" style="1" customWidth="1"/>
    <col min="13833" max="13835" width="12.7109375" style="1" customWidth="1"/>
    <col min="13836" max="13840" width="9.7109375" style="1" customWidth="1"/>
    <col min="13841" max="13841" width="12.7109375" style="1" customWidth="1"/>
    <col min="13842" max="13843" width="10.85546875" style="1" customWidth="1"/>
    <col min="13844" max="13844" width="12.7109375" style="1" customWidth="1"/>
    <col min="13845" max="14079" width="9.140625" style="1"/>
    <col min="14080" max="14080" width="1.7109375" style="1" customWidth="1"/>
    <col min="14081" max="14081" width="28.7109375" style="1" customWidth="1"/>
    <col min="14082" max="14088" width="9.7109375" style="1" customWidth="1"/>
    <col min="14089" max="14091" width="12.7109375" style="1" customWidth="1"/>
    <col min="14092" max="14096" width="9.7109375" style="1" customWidth="1"/>
    <col min="14097" max="14097" width="12.7109375" style="1" customWidth="1"/>
    <col min="14098" max="14099" width="10.85546875" style="1" customWidth="1"/>
    <col min="14100" max="14100" width="12.7109375" style="1" customWidth="1"/>
    <col min="14101" max="14335" width="9.140625" style="1"/>
    <col min="14336" max="14336" width="1.7109375" style="1" customWidth="1"/>
    <col min="14337" max="14337" width="28.7109375" style="1" customWidth="1"/>
    <col min="14338" max="14344" width="9.7109375" style="1" customWidth="1"/>
    <col min="14345" max="14347" width="12.7109375" style="1" customWidth="1"/>
    <col min="14348" max="14352" width="9.7109375" style="1" customWidth="1"/>
    <col min="14353" max="14353" width="12.7109375" style="1" customWidth="1"/>
    <col min="14354" max="14355" width="10.85546875" style="1" customWidth="1"/>
    <col min="14356" max="14356" width="12.7109375" style="1" customWidth="1"/>
    <col min="14357" max="14591" width="9.140625" style="1"/>
    <col min="14592" max="14592" width="1.7109375" style="1" customWidth="1"/>
    <col min="14593" max="14593" width="28.7109375" style="1" customWidth="1"/>
    <col min="14594" max="14600" width="9.7109375" style="1" customWidth="1"/>
    <col min="14601" max="14603" width="12.7109375" style="1" customWidth="1"/>
    <col min="14604" max="14608" width="9.7109375" style="1" customWidth="1"/>
    <col min="14609" max="14609" width="12.7109375" style="1" customWidth="1"/>
    <col min="14610" max="14611" width="10.85546875" style="1" customWidth="1"/>
    <col min="14612" max="14612" width="12.7109375" style="1" customWidth="1"/>
    <col min="14613" max="14847" width="9.140625" style="1"/>
    <col min="14848" max="14848" width="1.7109375" style="1" customWidth="1"/>
    <col min="14849" max="14849" width="28.7109375" style="1" customWidth="1"/>
    <col min="14850" max="14856" width="9.7109375" style="1" customWidth="1"/>
    <col min="14857" max="14859" width="12.7109375" style="1" customWidth="1"/>
    <col min="14860" max="14864" width="9.7109375" style="1" customWidth="1"/>
    <col min="14865" max="14865" width="12.7109375" style="1" customWidth="1"/>
    <col min="14866" max="14867" width="10.85546875" style="1" customWidth="1"/>
    <col min="14868" max="14868" width="12.7109375" style="1" customWidth="1"/>
    <col min="14869" max="15103" width="9.140625" style="1"/>
    <col min="15104" max="15104" width="1.7109375" style="1" customWidth="1"/>
    <col min="15105" max="15105" width="28.7109375" style="1" customWidth="1"/>
    <col min="15106" max="15112" width="9.7109375" style="1" customWidth="1"/>
    <col min="15113" max="15115" width="12.7109375" style="1" customWidth="1"/>
    <col min="15116" max="15120" width="9.7109375" style="1" customWidth="1"/>
    <col min="15121" max="15121" width="12.7109375" style="1" customWidth="1"/>
    <col min="15122" max="15123" width="10.85546875" style="1" customWidth="1"/>
    <col min="15124" max="15124" width="12.7109375" style="1" customWidth="1"/>
    <col min="15125" max="15359" width="9.140625" style="1"/>
    <col min="15360" max="15360" width="1.7109375" style="1" customWidth="1"/>
    <col min="15361" max="15361" width="28.7109375" style="1" customWidth="1"/>
    <col min="15362" max="15368" width="9.7109375" style="1" customWidth="1"/>
    <col min="15369" max="15371" width="12.7109375" style="1" customWidth="1"/>
    <col min="15372" max="15376" width="9.7109375" style="1" customWidth="1"/>
    <col min="15377" max="15377" width="12.7109375" style="1" customWidth="1"/>
    <col min="15378" max="15379" width="10.85546875" style="1" customWidth="1"/>
    <col min="15380" max="15380" width="12.7109375" style="1" customWidth="1"/>
    <col min="15381" max="15615" width="9.140625" style="1"/>
    <col min="15616" max="15616" width="1.7109375" style="1" customWidth="1"/>
    <col min="15617" max="15617" width="28.7109375" style="1" customWidth="1"/>
    <col min="15618" max="15624" width="9.7109375" style="1" customWidth="1"/>
    <col min="15625" max="15627" width="12.7109375" style="1" customWidth="1"/>
    <col min="15628" max="15632" width="9.7109375" style="1" customWidth="1"/>
    <col min="15633" max="15633" width="12.7109375" style="1" customWidth="1"/>
    <col min="15634" max="15635" width="10.85546875" style="1" customWidth="1"/>
    <col min="15636" max="15636" width="12.7109375" style="1" customWidth="1"/>
    <col min="15637" max="15871" width="9.140625" style="1"/>
    <col min="15872" max="15872" width="1.7109375" style="1" customWidth="1"/>
    <col min="15873" max="15873" width="28.7109375" style="1" customWidth="1"/>
    <col min="15874" max="15880" width="9.7109375" style="1" customWidth="1"/>
    <col min="15881" max="15883" width="12.7109375" style="1" customWidth="1"/>
    <col min="15884" max="15888" width="9.7109375" style="1" customWidth="1"/>
    <col min="15889" max="15889" width="12.7109375" style="1" customWidth="1"/>
    <col min="15890" max="15891" width="10.85546875" style="1" customWidth="1"/>
    <col min="15892" max="15892" width="12.7109375" style="1" customWidth="1"/>
    <col min="15893" max="16127" width="9.140625" style="1"/>
    <col min="16128" max="16128" width="1.7109375" style="1" customWidth="1"/>
    <col min="16129" max="16129" width="28.7109375" style="1" customWidth="1"/>
    <col min="16130" max="16136" width="9.7109375" style="1" customWidth="1"/>
    <col min="16137" max="16139" width="12.7109375" style="1" customWidth="1"/>
    <col min="16140" max="16144" width="9.7109375" style="1" customWidth="1"/>
    <col min="16145" max="16145" width="12.7109375" style="1" customWidth="1"/>
    <col min="16146" max="16147" width="10.85546875" style="1" customWidth="1"/>
    <col min="16148" max="16148" width="12.7109375" style="1" customWidth="1"/>
    <col min="16149" max="16384" width="9.140625" style="1"/>
  </cols>
  <sheetData>
    <row r="1" spans="1:245" x14ac:dyDescent="0.2">
      <c r="B1" s="1" t="s">
        <v>0</v>
      </c>
    </row>
    <row r="2" spans="1:245" ht="18.75" x14ac:dyDescent="0.2">
      <c r="A2" s="3"/>
      <c r="B2" s="4" t="s">
        <v>54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15.75" x14ac:dyDescent="0.2">
      <c r="A3" s="3"/>
      <c r="B3" s="1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5" spans="1:245" ht="15.75" x14ac:dyDescent="0.2">
      <c r="B5" s="5" t="s">
        <v>22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1:245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245" ht="15.75" x14ac:dyDescent="0.2">
      <c r="B7" s="107" t="s">
        <v>39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</row>
    <row r="8" spans="1:245" ht="15" x14ac:dyDescent="0.2">
      <c r="B8" s="69" t="s">
        <v>58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45" ht="15" x14ac:dyDescent="0.2">
      <c r="B9" s="70" t="s">
        <v>59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45" ht="15" x14ac:dyDescent="0.2">
      <c r="B10" s="68" t="s">
        <v>57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45" ht="15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45" ht="15" x14ac:dyDescent="0.2">
      <c r="B12" s="9" t="s">
        <v>40</v>
      </c>
      <c r="C12" s="10"/>
      <c r="D12" s="10"/>
      <c r="E12" s="10"/>
      <c r="F12" s="10"/>
      <c r="G12" s="10"/>
      <c r="H12" s="10"/>
      <c r="I12" s="10"/>
      <c r="J12" s="10"/>
      <c r="K12" s="10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45" ht="15" x14ac:dyDescent="0.2">
      <c r="B13" s="9" t="s">
        <v>41</v>
      </c>
      <c r="C13" s="10"/>
      <c r="D13" s="10"/>
      <c r="E13" s="10"/>
      <c r="F13" s="10"/>
      <c r="G13" s="10"/>
      <c r="H13" s="10"/>
      <c r="I13" s="10"/>
      <c r="J13" s="10"/>
      <c r="K13" s="10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45" ht="15" x14ac:dyDescent="0.2">
      <c r="B14" s="12" t="s">
        <v>42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6" spans="1:245" s="43" customFormat="1" ht="14.25" customHeight="1" x14ac:dyDescent="0.2">
      <c r="B16" s="71" t="s">
        <v>60</v>
      </c>
      <c r="C16" s="72"/>
      <c r="D16" s="72"/>
      <c r="E16" s="72"/>
      <c r="F16" s="72"/>
      <c r="G16" s="72"/>
      <c r="H16" s="72"/>
      <c r="I16" s="72"/>
      <c r="P16" s="73"/>
      <c r="R16" s="73"/>
      <c r="S16" s="73"/>
      <c r="T16" s="73"/>
      <c r="U16" s="73"/>
      <c r="V16" s="73"/>
      <c r="W16" s="73"/>
      <c r="X16" s="73"/>
      <c r="Y16" s="74"/>
    </row>
    <row r="18" spans="2:23" ht="36" x14ac:dyDescent="0.2">
      <c r="B18" s="17"/>
      <c r="C18" s="100" t="s">
        <v>44</v>
      </c>
      <c r="D18" s="100"/>
      <c r="E18" s="100"/>
      <c r="F18" s="45" t="s">
        <v>44</v>
      </c>
      <c r="G18" s="45" t="s">
        <v>46</v>
      </c>
      <c r="H18" s="45" t="str">
        <f>+G18</f>
        <v>Art.34.9 TIV - Tabella 14</v>
      </c>
      <c r="I18" s="45" t="s">
        <v>49</v>
      </c>
      <c r="J18" s="45" t="s">
        <v>52</v>
      </c>
      <c r="K18" s="45" t="s">
        <v>53</v>
      </c>
      <c r="L18" s="19"/>
      <c r="M18" s="19"/>
      <c r="N18" s="19"/>
      <c r="O18" s="45" t="s">
        <v>27</v>
      </c>
      <c r="P18" s="45" t="s">
        <v>28</v>
      </c>
      <c r="Q18" s="45" t="s">
        <v>29</v>
      </c>
      <c r="R18" s="45" t="s">
        <v>30</v>
      </c>
      <c r="S18" s="45" t="s">
        <v>30</v>
      </c>
      <c r="T18" s="21"/>
      <c r="U18" s="45" t="s">
        <v>31</v>
      </c>
      <c r="V18" s="45" t="s">
        <v>32</v>
      </c>
      <c r="W18" s="20"/>
    </row>
    <row r="19" spans="2:23" x14ac:dyDescent="0.2">
      <c r="B19" s="22" t="s">
        <v>23</v>
      </c>
      <c r="C19" s="101" t="s">
        <v>43</v>
      </c>
      <c r="D19" s="102"/>
      <c r="E19" s="103"/>
      <c r="F19" s="58" t="s">
        <v>55</v>
      </c>
      <c r="G19" s="58" t="s">
        <v>45</v>
      </c>
      <c r="H19" s="58" t="s">
        <v>47</v>
      </c>
      <c r="I19" s="59" t="s">
        <v>48</v>
      </c>
      <c r="J19" s="61" t="s">
        <v>50</v>
      </c>
      <c r="K19" s="62" t="s">
        <v>51</v>
      </c>
      <c r="L19" s="104" t="s">
        <v>2</v>
      </c>
      <c r="M19" s="105"/>
      <c r="N19" s="106"/>
      <c r="O19" s="96" t="s">
        <v>3</v>
      </c>
      <c r="P19" s="96" t="s">
        <v>4</v>
      </c>
      <c r="Q19" s="96" t="s">
        <v>5</v>
      </c>
      <c r="R19" s="98" t="s">
        <v>6</v>
      </c>
      <c r="S19" s="98" t="s">
        <v>7</v>
      </c>
      <c r="T19" s="85" t="s">
        <v>8</v>
      </c>
      <c r="U19" s="83" t="s">
        <v>9</v>
      </c>
      <c r="V19" s="83" t="s">
        <v>10</v>
      </c>
      <c r="W19" s="85" t="s">
        <v>11</v>
      </c>
    </row>
    <row r="20" spans="2:23" x14ac:dyDescent="0.2">
      <c r="B20" s="24" t="s">
        <v>12</v>
      </c>
      <c r="C20" s="23" t="s">
        <v>13</v>
      </c>
      <c r="D20" s="25" t="s">
        <v>14</v>
      </c>
      <c r="E20" s="23" t="s">
        <v>15</v>
      </c>
      <c r="F20" s="26"/>
      <c r="G20" s="24"/>
      <c r="H20" s="26"/>
      <c r="I20" s="24"/>
      <c r="J20" s="60"/>
      <c r="K20" s="60"/>
      <c r="L20" s="27" t="s">
        <v>13</v>
      </c>
      <c r="M20" s="28" t="s">
        <v>14</v>
      </c>
      <c r="N20" s="29" t="s">
        <v>15</v>
      </c>
      <c r="O20" s="97"/>
      <c r="P20" s="97"/>
      <c r="Q20" s="97"/>
      <c r="R20" s="99"/>
      <c r="S20" s="99"/>
      <c r="T20" s="86"/>
      <c r="U20" s="84"/>
      <c r="V20" s="84"/>
      <c r="W20" s="86"/>
    </row>
    <row r="21" spans="2:23" x14ac:dyDescent="0.2">
      <c r="B21" s="30" t="s">
        <v>24</v>
      </c>
      <c r="C21" s="38">
        <v>0.21586070000000002</v>
      </c>
      <c r="D21" s="38">
        <v>0.20266619999999999</v>
      </c>
      <c r="E21" s="38">
        <v>0.17060560000000002</v>
      </c>
      <c r="F21" s="38">
        <v>1.7712200000000001E-2</v>
      </c>
      <c r="G21" s="38">
        <v>2.5000000000000001E-4</v>
      </c>
      <c r="H21" s="63" t="s">
        <v>56</v>
      </c>
      <c r="I21" s="64">
        <v>1.4000000000000001E-4</v>
      </c>
      <c r="J21" s="65">
        <v>3.1190000000000002E-3</v>
      </c>
      <c r="K21" s="66">
        <v>1.7000000000000001E-3</v>
      </c>
      <c r="L21" s="67">
        <v>0.23878190000000005</v>
      </c>
      <c r="M21" s="67">
        <v>0.22558740000000002</v>
      </c>
      <c r="N21" s="67">
        <v>0.19352680000000005</v>
      </c>
      <c r="O21" s="87">
        <v>5.9999999999999995E-4</v>
      </c>
      <c r="P21" s="87">
        <v>8.4799999999999997E-3</v>
      </c>
      <c r="Q21" s="90">
        <v>0</v>
      </c>
      <c r="R21" s="87">
        <v>9.5E-4</v>
      </c>
      <c r="S21" s="87">
        <v>0</v>
      </c>
      <c r="T21" s="93">
        <v>1.0029999999999999E-2</v>
      </c>
      <c r="U21" s="87">
        <v>0</v>
      </c>
      <c r="V21" s="87">
        <v>0</v>
      </c>
      <c r="W21" s="93">
        <v>0</v>
      </c>
    </row>
    <row r="22" spans="2:23" x14ac:dyDescent="0.2">
      <c r="B22" s="30" t="s">
        <v>25</v>
      </c>
      <c r="C22" s="38">
        <v>0.19176080000000004</v>
      </c>
      <c r="D22" s="38">
        <v>0.19017460000000003</v>
      </c>
      <c r="E22" s="38">
        <v>0.15863870000000002</v>
      </c>
      <c r="F22" s="38">
        <v>2.0400600000000001E-2</v>
      </c>
      <c r="G22" s="38">
        <v>2.5000000000000001E-4</v>
      </c>
      <c r="H22" s="63" t="s">
        <v>56</v>
      </c>
      <c r="I22" s="64">
        <v>1.4000000000000001E-4</v>
      </c>
      <c r="J22" s="65">
        <v>3.1190000000000002E-3</v>
      </c>
      <c r="K22" s="66">
        <v>1.7000000000000001E-3</v>
      </c>
      <c r="L22" s="67">
        <v>0.21737040000000005</v>
      </c>
      <c r="M22" s="67">
        <v>0.21578420000000004</v>
      </c>
      <c r="N22" s="67">
        <v>0.18424830000000003</v>
      </c>
      <c r="O22" s="88"/>
      <c r="P22" s="88"/>
      <c r="Q22" s="91"/>
      <c r="R22" s="88"/>
      <c r="S22" s="88"/>
      <c r="T22" s="94"/>
      <c r="U22" s="88"/>
      <c r="V22" s="88"/>
      <c r="W22" s="94"/>
    </row>
    <row r="23" spans="2:23" x14ac:dyDescent="0.2">
      <c r="B23" s="30" t="s">
        <v>26</v>
      </c>
      <c r="C23" s="38">
        <v>0.15376020000000001</v>
      </c>
      <c r="D23" s="38">
        <v>0.16715050000000001</v>
      </c>
      <c r="E23" s="38">
        <v>0.13712270000000001</v>
      </c>
      <c r="F23" s="38">
        <v>1.3470600000000001E-2</v>
      </c>
      <c r="G23" s="38">
        <v>2.5000000000000001E-4</v>
      </c>
      <c r="H23" s="63" t="s">
        <v>56</v>
      </c>
      <c r="I23" s="64">
        <v>1.4000000000000001E-4</v>
      </c>
      <c r="J23" s="65">
        <v>3.1190000000000002E-3</v>
      </c>
      <c r="K23" s="66">
        <v>1.7000000000000001E-3</v>
      </c>
      <c r="L23" s="67">
        <v>0.17243980000000003</v>
      </c>
      <c r="M23" s="67">
        <v>0.18583010000000003</v>
      </c>
      <c r="N23" s="67">
        <v>0.15580230000000003</v>
      </c>
      <c r="O23" s="89"/>
      <c r="P23" s="89"/>
      <c r="Q23" s="92"/>
      <c r="R23" s="89"/>
      <c r="S23" s="89"/>
      <c r="T23" s="95"/>
      <c r="U23" s="89"/>
      <c r="V23" s="89"/>
      <c r="W23" s="95"/>
    </row>
    <row r="24" spans="2:23" x14ac:dyDescent="0.2">
      <c r="B24" s="32" t="s">
        <v>16</v>
      </c>
      <c r="C24" s="33">
        <v>0</v>
      </c>
      <c r="D24" s="33">
        <v>0</v>
      </c>
      <c r="E24" s="33">
        <v>0</v>
      </c>
      <c r="F24" s="33">
        <v>0</v>
      </c>
      <c r="G24" s="34"/>
      <c r="H24" s="33">
        <v>40</v>
      </c>
      <c r="I24" s="33"/>
      <c r="J24" s="33"/>
      <c r="K24" s="33"/>
      <c r="L24" s="78">
        <v>40</v>
      </c>
      <c r="M24" s="79"/>
      <c r="N24" s="80"/>
      <c r="O24" s="35">
        <v>4.6057999999999995</v>
      </c>
      <c r="P24" s="36"/>
      <c r="Q24" s="37">
        <v>20.461199999999998</v>
      </c>
      <c r="R24" s="36"/>
      <c r="S24" s="38"/>
      <c r="T24" s="39">
        <v>25.066999999999997</v>
      </c>
      <c r="U24" s="36"/>
      <c r="V24" s="36"/>
      <c r="W24" s="39">
        <v>0</v>
      </c>
    </row>
    <row r="25" spans="2:23" x14ac:dyDescent="0.2">
      <c r="B25" s="32" t="s">
        <v>17</v>
      </c>
      <c r="C25" s="33">
        <v>0</v>
      </c>
      <c r="D25" s="33">
        <v>0</v>
      </c>
      <c r="E25" s="33">
        <v>0</v>
      </c>
      <c r="F25" s="33">
        <v>0</v>
      </c>
      <c r="G25" s="33"/>
      <c r="H25" s="33"/>
      <c r="I25" s="33"/>
      <c r="J25" s="33"/>
      <c r="K25" s="33"/>
      <c r="L25" s="78">
        <v>0</v>
      </c>
      <c r="M25" s="79"/>
      <c r="N25" s="80"/>
      <c r="O25" s="35">
        <v>28.750599999999999</v>
      </c>
      <c r="P25" s="36"/>
      <c r="Q25" s="36"/>
      <c r="R25" s="36"/>
      <c r="S25" s="36"/>
      <c r="T25" s="39">
        <v>28.750599999999999</v>
      </c>
      <c r="U25" s="36"/>
      <c r="V25" s="36"/>
      <c r="W25" s="39">
        <v>0</v>
      </c>
    </row>
    <row r="26" spans="2:23" x14ac:dyDescent="0.2">
      <c r="B26" s="40" t="s">
        <v>18</v>
      </c>
      <c r="C26" s="41"/>
      <c r="D26" s="41"/>
      <c r="E26" s="41"/>
      <c r="F26" s="41"/>
      <c r="G26" s="41"/>
      <c r="H26" s="41"/>
      <c r="I26" s="41"/>
      <c r="J26" s="41"/>
      <c r="K26" s="41"/>
      <c r="L26" s="81" t="s">
        <v>19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2"/>
    </row>
    <row r="28" spans="2:23" s="43" customFormat="1" ht="14.25" customHeight="1" x14ac:dyDescent="0.2">
      <c r="B28" s="71" t="s">
        <v>61</v>
      </c>
      <c r="C28" s="72"/>
      <c r="D28" s="72"/>
      <c r="E28" s="72"/>
      <c r="F28" s="72"/>
      <c r="G28" s="72"/>
      <c r="H28" s="72"/>
      <c r="I28" s="72"/>
    </row>
    <row r="30" spans="2:23" ht="36" x14ac:dyDescent="0.2">
      <c r="B30" s="17"/>
      <c r="C30" s="100" t="s">
        <v>44</v>
      </c>
      <c r="D30" s="100"/>
      <c r="E30" s="100"/>
      <c r="F30" s="45" t="s">
        <v>44</v>
      </c>
      <c r="G30" s="45" t="s">
        <v>46</v>
      </c>
      <c r="H30" s="45" t="s">
        <v>46</v>
      </c>
      <c r="I30" s="45" t="s">
        <v>49</v>
      </c>
      <c r="J30" s="45" t="s">
        <v>52</v>
      </c>
      <c r="K30" s="45" t="s">
        <v>53</v>
      </c>
      <c r="L30" s="19"/>
      <c r="M30" s="19"/>
      <c r="N30" s="19"/>
      <c r="O30" s="45" t="s">
        <v>27</v>
      </c>
      <c r="P30" s="45" t="s">
        <v>28</v>
      </c>
      <c r="Q30" s="45" t="s">
        <v>29</v>
      </c>
      <c r="R30" s="45" t="s">
        <v>30</v>
      </c>
      <c r="S30" s="45" t="s">
        <v>30</v>
      </c>
      <c r="T30" s="21"/>
      <c r="U30" s="45" t="s">
        <v>31</v>
      </c>
      <c r="V30" s="45" t="s">
        <v>32</v>
      </c>
      <c r="W30" s="20"/>
    </row>
    <row r="31" spans="2:23" x14ac:dyDescent="0.2">
      <c r="B31" s="22" t="s">
        <v>23</v>
      </c>
      <c r="C31" s="101" t="s">
        <v>43</v>
      </c>
      <c r="D31" s="102"/>
      <c r="E31" s="103"/>
      <c r="F31" s="58" t="s">
        <v>55</v>
      </c>
      <c r="G31" s="58" t="s">
        <v>45</v>
      </c>
      <c r="H31" s="58" t="s">
        <v>47</v>
      </c>
      <c r="I31" s="59" t="s">
        <v>48</v>
      </c>
      <c r="J31" s="61" t="s">
        <v>50</v>
      </c>
      <c r="K31" s="62" t="s">
        <v>51</v>
      </c>
      <c r="L31" s="104" t="s">
        <v>2</v>
      </c>
      <c r="M31" s="105"/>
      <c r="N31" s="106"/>
      <c r="O31" s="96" t="s">
        <v>3</v>
      </c>
      <c r="P31" s="96" t="s">
        <v>4</v>
      </c>
      <c r="Q31" s="96" t="s">
        <v>5</v>
      </c>
      <c r="R31" s="98" t="s">
        <v>6</v>
      </c>
      <c r="S31" s="98" t="s">
        <v>7</v>
      </c>
      <c r="T31" s="85" t="s">
        <v>8</v>
      </c>
      <c r="U31" s="83" t="s">
        <v>9</v>
      </c>
      <c r="V31" s="83" t="s">
        <v>10</v>
      </c>
      <c r="W31" s="85" t="s">
        <v>11</v>
      </c>
    </row>
    <row r="32" spans="2:23" x14ac:dyDescent="0.2">
      <c r="B32" s="24" t="s">
        <v>12</v>
      </c>
      <c r="C32" s="23" t="s">
        <v>13</v>
      </c>
      <c r="D32" s="25" t="s">
        <v>14</v>
      </c>
      <c r="E32" s="23" t="s">
        <v>15</v>
      </c>
      <c r="F32" s="26"/>
      <c r="G32" s="24"/>
      <c r="H32" s="26"/>
      <c r="I32" s="24"/>
      <c r="J32" s="60"/>
      <c r="K32" s="60"/>
      <c r="L32" s="27" t="s">
        <v>13</v>
      </c>
      <c r="M32" s="28" t="s">
        <v>14</v>
      </c>
      <c r="N32" s="29" t="s">
        <v>15</v>
      </c>
      <c r="O32" s="97"/>
      <c r="P32" s="97"/>
      <c r="Q32" s="97"/>
      <c r="R32" s="99"/>
      <c r="S32" s="99"/>
      <c r="T32" s="86"/>
      <c r="U32" s="84"/>
      <c r="V32" s="84"/>
      <c r="W32" s="86"/>
    </row>
    <row r="33" spans="2:23" x14ac:dyDescent="0.2">
      <c r="B33" s="30" t="s">
        <v>24</v>
      </c>
      <c r="C33" s="38">
        <v>0.21586070000000002</v>
      </c>
      <c r="D33" s="38">
        <v>0.20266619999999999</v>
      </c>
      <c r="E33" s="38">
        <v>0.17060560000000002</v>
      </c>
      <c r="F33" s="38">
        <v>1.7712200000000001E-2</v>
      </c>
      <c r="G33" s="38">
        <v>2.5000000000000001E-4</v>
      </c>
      <c r="H33" s="63" t="s">
        <v>56</v>
      </c>
      <c r="I33" s="64">
        <v>1.4000000000000001E-4</v>
      </c>
      <c r="J33" s="65">
        <v>3.1190000000000002E-3</v>
      </c>
      <c r="K33" s="66">
        <v>1.7000000000000001E-3</v>
      </c>
      <c r="L33" s="67">
        <v>0.23878190000000005</v>
      </c>
      <c r="M33" s="67">
        <v>0.22558740000000002</v>
      </c>
      <c r="N33" s="67">
        <v>0.19352680000000005</v>
      </c>
      <c r="O33" s="87">
        <v>5.9999999999999995E-4</v>
      </c>
      <c r="P33" s="87">
        <v>8.4799999999999997E-3</v>
      </c>
      <c r="Q33" s="90">
        <v>0</v>
      </c>
      <c r="R33" s="87">
        <v>9.5E-4</v>
      </c>
      <c r="S33" s="87">
        <v>0</v>
      </c>
      <c r="T33" s="93">
        <v>1.0029999999999999E-2</v>
      </c>
      <c r="U33" s="87">
        <v>0</v>
      </c>
      <c r="V33" s="87">
        <v>0</v>
      </c>
      <c r="W33" s="93">
        <v>0</v>
      </c>
    </row>
    <row r="34" spans="2:23" x14ac:dyDescent="0.2">
      <c r="B34" s="30" t="s">
        <v>25</v>
      </c>
      <c r="C34" s="38">
        <v>0.19176080000000004</v>
      </c>
      <c r="D34" s="38">
        <v>0.19017460000000003</v>
      </c>
      <c r="E34" s="38">
        <v>0.15863870000000002</v>
      </c>
      <c r="F34" s="38">
        <v>2.0400600000000001E-2</v>
      </c>
      <c r="G34" s="38">
        <v>2.5000000000000001E-4</v>
      </c>
      <c r="H34" s="63" t="s">
        <v>56</v>
      </c>
      <c r="I34" s="64">
        <v>1.4000000000000001E-4</v>
      </c>
      <c r="J34" s="65">
        <v>3.1190000000000002E-3</v>
      </c>
      <c r="K34" s="66">
        <v>1.7000000000000001E-3</v>
      </c>
      <c r="L34" s="67">
        <v>0.21737040000000005</v>
      </c>
      <c r="M34" s="67">
        <v>0.21578420000000004</v>
      </c>
      <c r="N34" s="67">
        <v>0.18424830000000003</v>
      </c>
      <c r="O34" s="88"/>
      <c r="P34" s="88"/>
      <c r="Q34" s="91"/>
      <c r="R34" s="88"/>
      <c r="S34" s="88"/>
      <c r="T34" s="94"/>
      <c r="U34" s="88"/>
      <c r="V34" s="88"/>
      <c r="W34" s="94"/>
    </row>
    <row r="35" spans="2:23" x14ac:dyDescent="0.2">
      <c r="B35" s="30" t="s">
        <v>26</v>
      </c>
      <c r="C35" s="38">
        <v>0.15376020000000001</v>
      </c>
      <c r="D35" s="38">
        <v>0.16715050000000001</v>
      </c>
      <c r="E35" s="38">
        <v>0.13712270000000001</v>
      </c>
      <c r="F35" s="38">
        <v>1.3470600000000001E-2</v>
      </c>
      <c r="G35" s="38">
        <v>2.5000000000000001E-4</v>
      </c>
      <c r="H35" s="63" t="s">
        <v>56</v>
      </c>
      <c r="I35" s="64">
        <v>1.4000000000000001E-4</v>
      </c>
      <c r="J35" s="65">
        <v>3.1190000000000002E-3</v>
      </c>
      <c r="K35" s="66">
        <v>1.7000000000000001E-3</v>
      </c>
      <c r="L35" s="67">
        <v>0.17243980000000003</v>
      </c>
      <c r="M35" s="67">
        <v>0.18583010000000003</v>
      </c>
      <c r="N35" s="67">
        <v>0.15580230000000003</v>
      </c>
      <c r="O35" s="89"/>
      <c r="P35" s="89"/>
      <c r="Q35" s="92"/>
      <c r="R35" s="89"/>
      <c r="S35" s="89"/>
      <c r="T35" s="95"/>
      <c r="U35" s="89"/>
      <c r="V35" s="89"/>
      <c r="W35" s="95"/>
    </row>
    <row r="36" spans="2:23" x14ac:dyDescent="0.2">
      <c r="B36" s="32" t="s">
        <v>16</v>
      </c>
      <c r="C36" s="33">
        <v>0</v>
      </c>
      <c r="D36" s="33">
        <v>0</v>
      </c>
      <c r="E36" s="33">
        <v>0</v>
      </c>
      <c r="F36" s="33">
        <v>0</v>
      </c>
      <c r="G36" s="34"/>
      <c r="H36" s="33">
        <v>40</v>
      </c>
      <c r="I36" s="33"/>
      <c r="J36" s="33"/>
      <c r="K36" s="33"/>
      <c r="L36" s="78">
        <f>H36</f>
        <v>40</v>
      </c>
      <c r="M36" s="79"/>
      <c r="N36" s="80"/>
      <c r="O36" s="35">
        <f>460.58/100</f>
        <v>4.6057999999999995</v>
      </c>
      <c r="P36" s="36"/>
      <c r="Q36" s="37">
        <f>2046.12/100</f>
        <v>20.461199999999998</v>
      </c>
      <c r="R36" s="36"/>
      <c r="S36" s="38"/>
      <c r="T36" s="39">
        <f>SUM(O36:S36)</f>
        <v>25.066999999999997</v>
      </c>
      <c r="U36" s="36"/>
      <c r="V36" s="36"/>
      <c r="W36" s="39">
        <f>SUM(U36:V36)</f>
        <v>0</v>
      </c>
    </row>
    <row r="37" spans="2:23" x14ac:dyDescent="0.2">
      <c r="B37" s="32" t="s">
        <v>17</v>
      </c>
      <c r="C37" s="33">
        <v>0</v>
      </c>
      <c r="D37" s="33">
        <v>0</v>
      </c>
      <c r="E37" s="33">
        <v>0</v>
      </c>
      <c r="F37" s="33">
        <v>0</v>
      </c>
      <c r="G37" s="33"/>
      <c r="H37" s="33"/>
      <c r="I37" s="33"/>
      <c r="J37" s="33"/>
      <c r="K37" s="33"/>
      <c r="L37" s="78">
        <v>0</v>
      </c>
      <c r="M37" s="79"/>
      <c r="N37" s="80"/>
      <c r="O37" s="35">
        <f>2722.94/100</f>
        <v>27.229400000000002</v>
      </c>
      <c r="P37" s="36"/>
      <c r="Q37" s="36"/>
      <c r="R37" s="36"/>
      <c r="S37" s="36"/>
      <c r="T37" s="39">
        <f>SUM(O37:S37)</f>
        <v>27.229400000000002</v>
      </c>
      <c r="U37" s="36"/>
      <c r="V37" s="36"/>
      <c r="W37" s="39">
        <f>SUM(U37:V37)</f>
        <v>0</v>
      </c>
    </row>
    <row r="38" spans="2:23" x14ac:dyDescent="0.2">
      <c r="B38" s="40" t="s">
        <v>18</v>
      </c>
      <c r="C38" s="41"/>
      <c r="D38" s="41"/>
      <c r="E38" s="41"/>
      <c r="F38" s="41"/>
      <c r="G38" s="41"/>
      <c r="H38" s="41"/>
      <c r="I38" s="41"/>
      <c r="J38" s="41"/>
      <c r="K38" s="41"/>
      <c r="L38" s="81" t="s">
        <v>19</v>
      </c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2"/>
    </row>
    <row r="40" spans="2:23" x14ac:dyDescent="0.2">
      <c r="B40" s="71" t="s">
        <v>62</v>
      </c>
    </row>
    <row r="42" spans="2:23" ht="36" x14ac:dyDescent="0.2">
      <c r="B42" s="17"/>
      <c r="C42" s="100" t="s">
        <v>44</v>
      </c>
      <c r="D42" s="100"/>
      <c r="E42" s="100"/>
      <c r="F42" s="45" t="s">
        <v>44</v>
      </c>
      <c r="G42" s="45" t="s">
        <v>46</v>
      </c>
      <c r="H42" s="45" t="s">
        <v>46</v>
      </c>
      <c r="I42" s="45" t="s">
        <v>49</v>
      </c>
      <c r="J42" s="45" t="s">
        <v>52</v>
      </c>
      <c r="K42" s="45" t="s">
        <v>53</v>
      </c>
      <c r="L42" s="19"/>
      <c r="M42" s="19"/>
      <c r="N42" s="19"/>
      <c r="O42" s="45" t="s">
        <v>27</v>
      </c>
      <c r="P42" s="45" t="s">
        <v>28</v>
      </c>
      <c r="Q42" s="45" t="s">
        <v>29</v>
      </c>
      <c r="R42" s="45" t="s">
        <v>30</v>
      </c>
      <c r="S42" s="45" t="s">
        <v>30</v>
      </c>
      <c r="T42" s="21"/>
      <c r="U42" s="45" t="s">
        <v>31</v>
      </c>
      <c r="V42" s="45" t="s">
        <v>32</v>
      </c>
      <c r="W42" s="20"/>
    </row>
    <row r="43" spans="2:23" x14ac:dyDescent="0.2">
      <c r="B43" s="22" t="s">
        <v>23</v>
      </c>
      <c r="C43" s="101" t="s">
        <v>43</v>
      </c>
      <c r="D43" s="102"/>
      <c r="E43" s="103"/>
      <c r="F43" s="58" t="s">
        <v>55</v>
      </c>
      <c r="G43" s="58" t="s">
        <v>45</v>
      </c>
      <c r="H43" s="58" t="s">
        <v>47</v>
      </c>
      <c r="I43" s="59" t="s">
        <v>48</v>
      </c>
      <c r="J43" s="61" t="s">
        <v>50</v>
      </c>
      <c r="K43" s="62" t="s">
        <v>51</v>
      </c>
      <c r="L43" s="104" t="s">
        <v>2</v>
      </c>
      <c r="M43" s="105"/>
      <c r="N43" s="106"/>
      <c r="O43" s="96" t="s">
        <v>3</v>
      </c>
      <c r="P43" s="96" t="s">
        <v>4</v>
      </c>
      <c r="Q43" s="96" t="s">
        <v>5</v>
      </c>
      <c r="R43" s="98" t="s">
        <v>6</v>
      </c>
      <c r="S43" s="98" t="s">
        <v>7</v>
      </c>
      <c r="T43" s="85" t="s">
        <v>8</v>
      </c>
      <c r="U43" s="83" t="s">
        <v>9</v>
      </c>
      <c r="V43" s="83" t="s">
        <v>10</v>
      </c>
      <c r="W43" s="85" t="s">
        <v>11</v>
      </c>
    </row>
    <row r="44" spans="2:23" x14ac:dyDescent="0.2">
      <c r="B44" s="24" t="s">
        <v>12</v>
      </c>
      <c r="C44" s="23" t="s">
        <v>13</v>
      </c>
      <c r="D44" s="25" t="s">
        <v>14</v>
      </c>
      <c r="E44" s="23" t="s">
        <v>15</v>
      </c>
      <c r="F44" s="26"/>
      <c r="G44" s="24"/>
      <c r="H44" s="26"/>
      <c r="I44" s="24"/>
      <c r="J44" s="60"/>
      <c r="K44" s="60"/>
      <c r="L44" s="27" t="s">
        <v>13</v>
      </c>
      <c r="M44" s="28" t="s">
        <v>14</v>
      </c>
      <c r="N44" s="29" t="s">
        <v>15</v>
      </c>
      <c r="O44" s="97"/>
      <c r="P44" s="97"/>
      <c r="Q44" s="97"/>
      <c r="R44" s="99"/>
      <c r="S44" s="99"/>
      <c r="T44" s="86"/>
      <c r="U44" s="84"/>
      <c r="V44" s="84"/>
      <c r="W44" s="86"/>
    </row>
    <row r="45" spans="2:23" x14ac:dyDescent="0.2">
      <c r="B45" s="30" t="s">
        <v>24</v>
      </c>
      <c r="C45" s="38">
        <v>0.21586070000000002</v>
      </c>
      <c r="D45" s="38">
        <v>0.20266619999999999</v>
      </c>
      <c r="E45" s="38">
        <v>0.17060560000000002</v>
      </c>
      <c r="F45" s="38">
        <v>1.7712200000000001E-2</v>
      </c>
      <c r="G45" s="38">
        <v>2.5000000000000001E-4</v>
      </c>
      <c r="H45" s="63" t="s">
        <v>56</v>
      </c>
      <c r="I45" s="64">
        <v>1.4000000000000001E-4</v>
      </c>
      <c r="J45" s="65">
        <v>3.1190000000000002E-3</v>
      </c>
      <c r="K45" s="66">
        <v>1.7000000000000001E-3</v>
      </c>
      <c r="L45" s="67">
        <v>0.23878190000000005</v>
      </c>
      <c r="M45" s="67">
        <v>0.22558740000000002</v>
      </c>
      <c r="N45" s="67">
        <v>0.19352680000000005</v>
      </c>
      <c r="O45" s="87">
        <v>5.9999999999999995E-4</v>
      </c>
      <c r="P45" s="87">
        <v>8.4799999999999997E-3</v>
      </c>
      <c r="Q45" s="90">
        <v>0</v>
      </c>
      <c r="R45" s="87">
        <v>9.5E-4</v>
      </c>
      <c r="S45" s="87">
        <v>0</v>
      </c>
      <c r="T45" s="93">
        <v>1.0029999999999999E-2</v>
      </c>
      <c r="U45" s="87">
        <v>0</v>
      </c>
      <c r="V45" s="87">
        <v>0</v>
      </c>
      <c r="W45" s="93">
        <v>0</v>
      </c>
    </row>
    <row r="46" spans="2:23" x14ac:dyDescent="0.2">
      <c r="B46" s="30" t="s">
        <v>25</v>
      </c>
      <c r="C46" s="38">
        <v>0.19176080000000004</v>
      </c>
      <c r="D46" s="38">
        <v>0.19017460000000003</v>
      </c>
      <c r="E46" s="38">
        <v>0.15863870000000002</v>
      </c>
      <c r="F46" s="38">
        <v>2.0400600000000001E-2</v>
      </c>
      <c r="G46" s="38">
        <v>2.5000000000000001E-4</v>
      </c>
      <c r="H46" s="63" t="s">
        <v>56</v>
      </c>
      <c r="I46" s="64">
        <v>1.4000000000000001E-4</v>
      </c>
      <c r="J46" s="65">
        <v>3.1190000000000002E-3</v>
      </c>
      <c r="K46" s="66">
        <v>1.7000000000000001E-3</v>
      </c>
      <c r="L46" s="67">
        <v>0.21737040000000005</v>
      </c>
      <c r="M46" s="67">
        <v>0.21578420000000004</v>
      </c>
      <c r="N46" s="67">
        <v>0.18424830000000003</v>
      </c>
      <c r="O46" s="88"/>
      <c r="P46" s="88"/>
      <c r="Q46" s="91"/>
      <c r="R46" s="88"/>
      <c r="S46" s="88"/>
      <c r="T46" s="94"/>
      <c r="U46" s="88"/>
      <c r="V46" s="88"/>
      <c r="W46" s="94"/>
    </row>
    <row r="47" spans="2:23" x14ac:dyDescent="0.2">
      <c r="B47" s="30" t="s">
        <v>26</v>
      </c>
      <c r="C47" s="38">
        <v>0.15376020000000001</v>
      </c>
      <c r="D47" s="38">
        <v>0.16715050000000001</v>
      </c>
      <c r="E47" s="38">
        <v>0.13712270000000001</v>
      </c>
      <c r="F47" s="38">
        <v>1.3470600000000001E-2</v>
      </c>
      <c r="G47" s="38">
        <v>2.5000000000000001E-4</v>
      </c>
      <c r="H47" s="63" t="s">
        <v>56</v>
      </c>
      <c r="I47" s="64">
        <v>1.4000000000000001E-4</v>
      </c>
      <c r="J47" s="65">
        <v>3.1190000000000002E-3</v>
      </c>
      <c r="K47" s="66">
        <v>1.7000000000000001E-3</v>
      </c>
      <c r="L47" s="67">
        <v>0.17243980000000003</v>
      </c>
      <c r="M47" s="67">
        <v>0.18583010000000003</v>
      </c>
      <c r="N47" s="67">
        <v>0.15580230000000003</v>
      </c>
      <c r="O47" s="89"/>
      <c r="P47" s="89"/>
      <c r="Q47" s="92"/>
      <c r="R47" s="89"/>
      <c r="S47" s="89"/>
      <c r="T47" s="95"/>
      <c r="U47" s="89"/>
      <c r="V47" s="89"/>
      <c r="W47" s="95"/>
    </row>
    <row r="48" spans="2:23" x14ac:dyDescent="0.2">
      <c r="B48" s="32" t="s">
        <v>16</v>
      </c>
      <c r="C48" s="33">
        <v>0</v>
      </c>
      <c r="D48" s="33">
        <v>0</v>
      </c>
      <c r="E48" s="33">
        <v>0</v>
      </c>
      <c r="F48" s="33">
        <v>0</v>
      </c>
      <c r="G48" s="34"/>
      <c r="H48" s="33">
        <v>40</v>
      </c>
      <c r="I48" s="33"/>
      <c r="J48" s="33"/>
      <c r="K48" s="33"/>
      <c r="L48" s="78">
        <f>H48</f>
        <v>40</v>
      </c>
      <c r="M48" s="79"/>
      <c r="N48" s="80"/>
      <c r="O48" s="35">
        <v>4.6057999999999995</v>
      </c>
      <c r="P48" s="36"/>
      <c r="Q48" s="37">
        <v>20.461199999999998</v>
      </c>
      <c r="R48" s="36"/>
      <c r="S48" s="38"/>
      <c r="T48" s="39">
        <v>25.066999999999997</v>
      </c>
      <c r="U48" s="36"/>
      <c r="V48" s="36"/>
      <c r="W48" s="39">
        <v>0</v>
      </c>
    </row>
    <row r="49" spans="2:23" x14ac:dyDescent="0.2">
      <c r="B49" s="32" t="s">
        <v>17</v>
      </c>
      <c r="C49" s="33">
        <v>0</v>
      </c>
      <c r="D49" s="33">
        <v>0</v>
      </c>
      <c r="E49" s="33">
        <v>0</v>
      </c>
      <c r="F49" s="33">
        <v>0</v>
      </c>
      <c r="G49" s="33"/>
      <c r="H49" s="33"/>
      <c r="I49" s="33"/>
      <c r="J49" s="33"/>
      <c r="K49" s="33"/>
      <c r="L49" s="78">
        <v>0</v>
      </c>
      <c r="M49" s="79"/>
      <c r="N49" s="80"/>
      <c r="O49" s="35">
        <v>30.271799999999999</v>
      </c>
      <c r="P49" s="36"/>
      <c r="Q49" s="36"/>
      <c r="R49" s="36"/>
      <c r="S49" s="36"/>
      <c r="T49" s="39">
        <v>30.271799999999999</v>
      </c>
      <c r="U49" s="36"/>
      <c r="V49" s="36"/>
      <c r="W49" s="39">
        <v>0</v>
      </c>
    </row>
    <row r="50" spans="2:23" x14ac:dyDescent="0.2">
      <c r="B50" s="40" t="s">
        <v>18</v>
      </c>
      <c r="C50" s="41"/>
      <c r="D50" s="41"/>
      <c r="E50" s="41"/>
      <c r="F50" s="41"/>
      <c r="G50" s="41"/>
      <c r="H50" s="41"/>
      <c r="I50" s="41"/>
      <c r="J50" s="41"/>
      <c r="K50" s="41"/>
      <c r="L50" s="81" t="s">
        <v>19</v>
      </c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2"/>
    </row>
    <row r="53" spans="2:23" x14ac:dyDescent="0.2">
      <c r="B53" s="71" t="s">
        <v>63</v>
      </c>
    </row>
    <row r="55" spans="2:23" ht="36" x14ac:dyDescent="0.2">
      <c r="B55" s="17"/>
      <c r="C55" s="100" t="s">
        <v>44</v>
      </c>
      <c r="D55" s="100"/>
      <c r="E55" s="100"/>
      <c r="F55" s="45" t="s">
        <v>44</v>
      </c>
      <c r="G55" s="45" t="s">
        <v>46</v>
      </c>
      <c r="H55" s="45" t="s">
        <v>46</v>
      </c>
      <c r="I55" s="45" t="s">
        <v>49</v>
      </c>
      <c r="J55" s="45" t="s">
        <v>52</v>
      </c>
      <c r="K55" s="45" t="s">
        <v>53</v>
      </c>
      <c r="L55" s="19"/>
      <c r="M55" s="19"/>
      <c r="N55" s="19"/>
      <c r="O55" s="45" t="s">
        <v>27</v>
      </c>
      <c r="P55" s="45" t="s">
        <v>28</v>
      </c>
      <c r="Q55" s="45" t="s">
        <v>29</v>
      </c>
      <c r="R55" s="45" t="s">
        <v>30</v>
      </c>
      <c r="S55" s="45" t="s">
        <v>30</v>
      </c>
      <c r="T55" s="21"/>
      <c r="U55" s="45" t="s">
        <v>31</v>
      </c>
      <c r="V55" s="45" t="s">
        <v>32</v>
      </c>
      <c r="W55" s="20"/>
    </row>
    <row r="56" spans="2:23" x14ac:dyDescent="0.2">
      <c r="B56" s="22" t="s">
        <v>23</v>
      </c>
      <c r="C56" s="101" t="s">
        <v>43</v>
      </c>
      <c r="D56" s="102"/>
      <c r="E56" s="103"/>
      <c r="F56" s="58" t="s">
        <v>55</v>
      </c>
      <c r="G56" s="58" t="s">
        <v>45</v>
      </c>
      <c r="H56" s="58" t="s">
        <v>47</v>
      </c>
      <c r="I56" s="59" t="s">
        <v>48</v>
      </c>
      <c r="J56" s="61" t="s">
        <v>50</v>
      </c>
      <c r="K56" s="62" t="s">
        <v>51</v>
      </c>
      <c r="L56" s="104" t="s">
        <v>2</v>
      </c>
      <c r="M56" s="105"/>
      <c r="N56" s="106"/>
      <c r="O56" s="96" t="s">
        <v>3</v>
      </c>
      <c r="P56" s="96" t="s">
        <v>4</v>
      </c>
      <c r="Q56" s="96" t="s">
        <v>5</v>
      </c>
      <c r="R56" s="98" t="s">
        <v>6</v>
      </c>
      <c r="S56" s="98" t="s">
        <v>7</v>
      </c>
      <c r="T56" s="85" t="s">
        <v>8</v>
      </c>
      <c r="U56" s="83" t="s">
        <v>9</v>
      </c>
      <c r="V56" s="83" t="s">
        <v>10</v>
      </c>
      <c r="W56" s="85" t="s">
        <v>11</v>
      </c>
    </row>
    <row r="57" spans="2:23" x14ac:dyDescent="0.2">
      <c r="B57" s="24" t="s">
        <v>12</v>
      </c>
      <c r="C57" s="23" t="s">
        <v>13</v>
      </c>
      <c r="D57" s="25" t="s">
        <v>14</v>
      </c>
      <c r="E57" s="23" t="s">
        <v>15</v>
      </c>
      <c r="F57" s="26"/>
      <c r="G57" s="24"/>
      <c r="H57" s="26"/>
      <c r="I57" s="24"/>
      <c r="J57" s="60"/>
      <c r="K57" s="60"/>
      <c r="L57" s="27" t="s">
        <v>13</v>
      </c>
      <c r="M57" s="28" t="s">
        <v>14</v>
      </c>
      <c r="N57" s="29" t="s">
        <v>15</v>
      </c>
      <c r="O57" s="97"/>
      <c r="P57" s="97"/>
      <c r="Q57" s="97"/>
      <c r="R57" s="99"/>
      <c r="S57" s="99"/>
      <c r="T57" s="86"/>
      <c r="U57" s="84"/>
      <c r="V57" s="84"/>
      <c r="W57" s="86"/>
    </row>
    <row r="58" spans="2:23" x14ac:dyDescent="0.2">
      <c r="B58" s="30" t="s">
        <v>24</v>
      </c>
      <c r="C58" s="38">
        <v>0.21586070000000002</v>
      </c>
      <c r="D58" s="38">
        <v>0.20266619999999999</v>
      </c>
      <c r="E58" s="38">
        <v>0.17060560000000002</v>
      </c>
      <c r="F58" s="38">
        <v>1.7712200000000001E-2</v>
      </c>
      <c r="G58" s="38">
        <v>2.5000000000000001E-4</v>
      </c>
      <c r="H58" s="63" t="s">
        <v>56</v>
      </c>
      <c r="I58" s="64">
        <v>1.4000000000000001E-4</v>
      </c>
      <c r="J58" s="65">
        <v>3.1190000000000002E-3</v>
      </c>
      <c r="K58" s="66">
        <v>1.7000000000000001E-3</v>
      </c>
      <c r="L58" s="67">
        <v>0.23878190000000005</v>
      </c>
      <c r="M58" s="67">
        <v>0.22558740000000002</v>
      </c>
      <c r="N58" s="67">
        <v>0.19352680000000005</v>
      </c>
      <c r="O58" s="87">
        <v>5.9999999999999995E-4</v>
      </c>
      <c r="P58" s="87">
        <v>8.4799999999999997E-3</v>
      </c>
      <c r="Q58" s="90">
        <v>0</v>
      </c>
      <c r="R58" s="87">
        <v>9.5E-4</v>
      </c>
      <c r="S58" s="87">
        <v>0</v>
      </c>
      <c r="T58" s="93">
        <v>1.0029999999999999E-2</v>
      </c>
      <c r="U58" s="87">
        <v>0</v>
      </c>
      <c r="V58" s="87">
        <v>0</v>
      </c>
      <c r="W58" s="93">
        <v>0</v>
      </c>
    </row>
    <row r="59" spans="2:23" x14ac:dyDescent="0.2">
      <c r="B59" s="30" t="s">
        <v>25</v>
      </c>
      <c r="C59" s="38">
        <v>0.19176080000000004</v>
      </c>
      <c r="D59" s="38">
        <v>0.19017460000000003</v>
      </c>
      <c r="E59" s="38">
        <v>0.15863870000000002</v>
      </c>
      <c r="F59" s="38">
        <v>2.0400600000000001E-2</v>
      </c>
      <c r="G59" s="38">
        <v>2.5000000000000001E-4</v>
      </c>
      <c r="H59" s="63" t="s">
        <v>56</v>
      </c>
      <c r="I59" s="64">
        <v>1.4000000000000001E-4</v>
      </c>
      <c r="J59" s="65">
        <v>3.1190000000000002E-3</v>
      </c>
      <c r="K59" s="66">
        <v>1.7000000000000001E-3</v>
      </c>
      <c r="L59" s="67">
        <v>0.21737040000000005</v>
      </c>
      <c r="M59" s="67">
        <v>0.21578420000000004</v>
      </c>
      <c r="N59" s="67">
        <v>0.18424830000000003</v>
      </c>
      <c r="O59" s="88"/>
      <c r="P59" s="88"/>
      <c r="Q59" s="91"/>
      <c r="R59" s="88"/>
      <c r="S59" s="88"/>
      <c r="T59" s="94"/>
      <c r="U59" s="88"/>
      <c r="V59" s="88"/>
      <c r="W59" s="94"/>
    </row>
    <row r="60" spans="2:23" x14ac:dyDescent="0.2">
      <c r="B60" s="30" t="s">
        <v>26</v>
      </c>
      <c r="C60" s="38">
        <v>0.15376020000000001</v>
      </c>
      <c r="D60" s="38">
        <v>0.16715050000000001</v>
      </c>
      <c r="E60" s="38">
        <v>0.13712270000000001</v>
      </c>
      <c r="F60" s="38">
        <v>1.3470600000000001E-2</v>
      </c>
      <c r="G60" s="38">
        <v>2.5000000000000001E-4</v>
      </c>
      <c r="H60" s="63" t="s">
        <v>56</v>
      </c>
      <c r="I60" s="64">
        <v>1.4000000000000001E-4</v>
      </c>
      <c r="J60" s="65">
        <v>3.1190000000000002E-3</v>
      </c>
      <c r="K60" s="66">
        <v>1.7000000000000001E-3</v>
      </c>
      <c r="L60" s="67">
        <v>0.17243980000000003</v>
      </c>
      <c r="M60" s="67">
        <v>0.18583010000000003</v>
      </c>
      <c r="N60" s="67">
        <v>0.15580230000000003</v>
      </c>
      <c r="O60" s="89"/>
      <c r="P60" s="89"/>
      <c r="Q60" s="92"/>
      <c r="R60" s="89"/>
      <c r="S60" s="89"/>
      <c r="T60" s="95"/>
      <c r="U60" s="89"/>
      <c r="V60" s="89"/>
      <c r="W60" s="95"/>
    </row>
    <row r="61" spans="2:23" x14ac:dyDescent="0.2">
      <c r="B61" s="32" t="s">
        <v>16</v>
      </c>
      <c r="C61" s="33">
        <v>0</v>
      </c>
      <c r="D61" s="33">
        <v>0</v>
      </c>
      <c r="E61" s="33">
        <v>0</v>
      </c>
      <c r="F61" s="33">
        <v>0</v>
      </c>
      <c r="G61" s="34"/>
      <c r="H61" s="33">
        <v>40</v>
      </c>
      <c r="I61" s="33"/>
      <c r="J61" s="33"/>
      <c r="K61" s="33"/>
      <c r="L61" s="78">
        <v>40</v>
      </c>
      <c r="M61" s="79"/>
      <c r="N61" s="80"/>
      <c r="O61" s="35">
        <v>5.0663999999999998</v>
      </c>
      <c r="P61" s="36"/>
      <c r="Q61" s="37">
        <v>20.461199999999998</v>
      </c>
      <c r="R61" s="36"/>
      <c r="S61" s="38"/>
      <c r="T61" s="39">
        <v>25.5276</v>
      </c>
      <c r="U61" s="36"/>
      <c r="V61" s="36"/>
      <c r="W61" s="39">
        <v>0</v>
      </c>
    </row>
    <row r="62" spans="2:23" x14ac:dyDescent="0.2">
      <c r="B62" s="32" t="s">
        <v>17</v>
      </c>
      <c r="C62" s="33">
        <v>0</v>
      </c>
      <c r="D62" s="33">
        <v>0</v>
      </c>
      <c r="E62" s="33">
        <v>0</v>
      </c>
      <c r="F62" s="33">
        <v>0</v>
      </c>
      <c r="G62" s="33"/>
      <c r="H62" s="33"/>
      <c r="I62" s="33"/>
      <c r="J62" s="33"/>
      <c r="K62" s="33"/>
      <c r="L62" s="78">
        <v>0</v>
      </c>
      <c r="M62" s="79"/>
      <c r="N62" s="80"/>
      <c r="O62" s="35">
        <v>30.271799999999999</v>
      </c>
      <c r="P62" s="36"/>
      <c r="Q62" s="36"/>
      <c r="R62" s="36"/>
      <c r="S62" s="36"/>
      <c r="T62" s="39">
        <v>30.271799999999999</v>
      </c>
      <c r="U62" s="36"/>
      <c r="V62" s="36"/>
      <c r="W62" s="39">
        <v>0</v>
      </c>
    </row>
    <row r="63" spans="2:23" x14ac:dyDescent="0.2">
      <c r="B63" s="40" t="s">
        <v>18</v>
      </c>
      <c r="C63" s="41"/>
      <c r="D63" s="41"/>
      <c r="E63" s="41"/>
      <c r="F63" s="41"/>
      <c r="G63" s="41"/>
      <c r="H63" s="41"/>
      <c r="I63" s="41"/>
      <c r="J63" s="41"/>
      <c r="K63" s="41"/>
      <c r="L63" s="81" t="s">
        <v>19</v>
      </c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2"/>
    </row>
    <row r="64" spans="2:23" x14ac:dyDescent="0.2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</row>
    <row r="66" spans="2:23" x14ac:dyDescent="0.2">
      <c r="B66" s="71" t="s">
        <v>64</v>
      </c>
    </row>
    <row r="68" spans="2:23" ht="36" x14ac:dyDescent="0.2">
      <c r="B68" s="17"/>
      <c r="C68" s="100" t="s">
        <v>44</v>
      </c>
      <c r="D68" s="100"/>
      <c r="E68" s="100"/>
      <c r="F68" s="45" t="s">
        <v>44</v>
      </c>
      <c r="G68" s="45" t="s">
        <v>46</v>
      </c>
      <c r="H68" s="45" t="s">
        <v>46</v>
      </c>
      <c r="I68" s="45" t="s">
        <v>49</v>
      </c>
      <c r="J68" s="45" t="s">
        <v>52</v>
      </c>
      <c r="K68" s="45" t="s">
        <v>53</v>
      </c>
      <c r="L68" s="19"/>
      <c r="M68" s="19"/>
      <c r="N68" s="19"/>
      <c r="O68" s="45" t="s">
        <v>27</v>
      </c>
      <c r="P68" s="45" t="s">
        <v>28</v>
      </c>
      <c r="Q68" s="45" t="s">
        <v>29</v>
      </c>
      <c r="R68" s="45" t="s">
        <v>30</v>
      </c>
      <c r="S68" s="45" t="s">
        <v>30</v>
      </c>
      <c r="T68" s="21"/>
      <c r="U68" s="45" t="s">
        <v>31</v>
      </c>
      <c r="V68" s="45" t="s">
        <v>32</v>
      </c>
      <c r="W68" s="20"/>
    </row>
    <row r="69" spans="2:23" x14ac:dyDescent="0.2">
      <c r="B69" s="22" t="s">
        <v>23</v>
      </c>
      <c r="C69" s="101" t="s">
        <v>43</v>
      </c>
      <c r="D69" s="102"/>
      <c r="E69" s="103"/>
      <c r="F69" s="58" t="s">
        <v>55</v>
      </c>
      <c r="G69" s="58" t="s">
        <v>45</v>
      </c>
      <c r="H69" s="58" t="s">
        <v>47</v>
      </c>
      <c r="I69" s="59" t="s">
        <v>48</v>
      </c>
      <c r="J69" s="61" t="s">
        <v>50</v>
      </c>
      <c r="K69" s="62" t="s">
        <v>51</v>
      </c>
      <c r="L69" s="104" t="s">
        <v>2</v>
      </c>
      <c r="M69" s="105"/>
      <c r="N69" s="106"/>
      <c r="O69" s="96" t="s">
        <v>3</v>
      </c>
      <c r="P69" s="96" t="s">
        <v>4</v>
      </c>
      <c r="Q69" s="96" t="s">
        <v>5</v>
      </c>
      <c r="R69" s="98" t="s">
        <v>6</v>
      </c>
      <c r="S69" s="98" t="s">
        <v>7</v>
      </c>
      <c r="T69" s="85" t="s">
        <v>8</v>
      </c>
      <c r="U69" s="83" t="s">
        <v>9</v>
      </c>
      <c r="V69" s="83" t="s">
        <v>10</v>
      </c>
      <c r="W69" s="85" t="s">
        <v>11</v>
      </c>
    </row>
    <row r="70" spans="2:23" x14ac:dyDescent="0.2">
      <c r="B70" s="24" t="s">
        <v>12</v>
      </c>
      <c r="C70" s="23" t="s">
        <v>13</v>
      </c>
      <c r="D70" s="25" t="s">
        <v>14</v>
      </c>
      <c r="E70" s="23" t="s">
        <v>15</v>
      </c>
      <c r="F70" s="26"/>
      <c r="G70" s="24"/>
      <c r="H70" s="26"/>
      <c r="I70" s="24"/>
      <c r="J70" s="60"/>
      <c r="K70" s="60"/>
      <c r="L70" s="27" t="s">
        <v>13</v>
      </c>
      <c r="M70" s="28" t="s">
        <v>14</v>
      </c>
      <c r="N70" s="29" t="s">
        <v>15</v>
      </c>
      <c r="O70" s="97"/>
      <c r="P70" s="97"/>
      <c r="Q70" s="97"/>
      <c r="R70" s="99"/>
      <c r="S70" s="99"/>
      <c r="T70" s="86"/>
      <c r="U70" s="84"/>
      <c r="V70" s="84"/>
      <c r="W70" s="86"/>
    </row>
    <row r="71" spans="2:23" x14ac:dyDescent="0.2">
      <c r="B71" s="30" t="s">
        <v>24</v>
      </c>
      <c r="C71" s="38">
        <v>0.21586070000000002</v>
      </c>
      <c r="D71" s="38">
        <v>0.20266619999999999</v>
      </c>
      <c r="E71" s="38">
        <v>0.17060560000000002</v>
      </c>
      <c r="F71" s="38">
        <v>1.7712200000000001E-2</v>
      </c>
      <c r="G71" s="38">
        <v>2.5000000000000001E-4</v>
      </c>
      <c r="H71" s="63" t="s">
        <v>56</v>
      </c>
      <c r="I71" s="64">
        <v>1.4000000000000001E-4</v>
      </c>
      <c r="J71" s="65">
        <v>3.1190000000000002E-3</v>
      </c>
      <c r="K71" s="66">
        <v>1.7000000000000001E-3</v>
      </c>
      <c r="L71" s="67">
        <v>0.23878190000000005</v>
      </c>
      <c r="M71" s="67">
        <v>0.22558740000000002</v>
      </c>
      <c r="N71" s="67">
        <v>0.19352680000000005</v>
      </c>
      <c r="O71" s="87">
        <v>5.9999999999999995E-4</v>
      </c>
      <c r="P71" s="87">
        <v>8.4799999999999997E-3</v>
      </c>
      <c r="Q71" s="90">
        <v>0</v>
      </c>
      <c r="R71" s="87">
        <v>9.5E-4</v>
      </c>
      <c r="S71" s="87">
        <v>0</v>
      </c>
      <c r="T71" s="93">
        <v>1.0029999999999999E-2</v>
      </c>
      <c r="U71" s="87">
        <v>0</v>
      </c>
      <c r="V71" s="87">
        <v>0</v>
      </c>
      <c r="W71" s="93">
        <v>0</v>
      </c>
    </row>
    <row r="72" spans="2:23" x14ac:dyDescent="0.2">
      <c r="B72" s="30" t="s">
        <v>25</v>
      </c>
      <c r="C72" s="38">
        <v>0.19176080000000004</v>
      </c>
      <c r="D72" s="38">
        <v>0.19017460000000003</v>
      </c>
      <c r="E72" s="38">
        <v>0.15863870000000002</v>
      </c>
      <c r="F72" s="38">
        <v>2.0400600000000001E-2</v>
      </c>
      <c r="G72" s="38">
        <v>2.5000000000000001E-4</v>
      </c>
      <c r="H72" s="63" t="s">
        <v>56</v>
      </c>
      <c r="I72" s="64">
        <v>1.4000000000000001E-4</v>
      </c>
      <c r="J72" s="65">
        <v>3.1190000000000002E-3</v>
      </c>
      <c r="K72" s="66">
        <v>1.7000000000000001E-3</v>
      </c>
      <c r="L72" s="67">
        <v>0.21737040000000005</v>
      </c>
      <c r="M72" s="67">
        <v>0.21578420000000004</v>
      </c>
      <c r="N72" s="67">
        <v>0.18424830000000003</v>
      </c>
      <c r="O72" s="88"/>
      <c r="P72" s="88"/>
      <c r="Q72" s="91"/>
      <c r="R72" s="88"/>
      <c r="S72" s="88"/>
      <c r="T72" s="94"/>
      <c r="U72" s="88"/>
      <c r="V72" s="88"/>
      <c r="W72" s="94"/>
    </row>
    <row r="73" spans="2:23" x14ac:dyDescent="0.2">
      <c r="B73" s="30" t="s">
        <v>26</v>
      </c>
      <c r="C73" s="38">
        <v>0.15376020000000001</v>
      </c>
      <c r="D73" s="38">
        <v>0.16715050000000001</v>
      </c>
      <c r="E73" s="38">
        <v>0.13712270000000001</v>
      </c>
      <c r="F73" s="38">
        <v>1.3470600000000001E-2</v>
      </c>
      <c r="G73" s="38">
        <v>2.5000000000000001E-4</v>
      </c>
      <c r="H73" s="63" t="s">
        <v>56</v>
      </c>
      <c r="I73" s="64">
        <v>1.4000000000000001E-4</v>
      </c>
      <c r="J73" s="65">
        <v>3.1190000000000002E-3</v>
      </c>
      <c r="K73" s="66">
        <v>1.7000000000000001E-3</v>
      </c>
      <c r="L73" s="67">
        <v>0.17243980000000003</v>
      </c>
      <c r="M73" s="67">
        <v>0.18583010000000003</v>
      </c>
      <c r="N73" s="67">
        <v>0.15580230000000003</v>
      </c>
      <c r="O73" s="89"/>
      <c r="P73" s="89"/>
      <c r="Q73" s="92"/>
      <c r="R73" s="89"/>
      <c r="S73" s="89"/>
      <c r="T73" s="95"/>
      <c r="U73" s="89"/>
      <c r="V73" s="89"/>
      <c r="W73" s="95"/>
    </row>
    <row r="74" spans="2:23" x14ac:dyDescent="0.2">
      <c r="B74" s="32" t="s">
        <v>16</v>
      </c>
      <c r="C74" s="33">
        <v>0</v>
      </c>
      <c r="D74" s="33">
        <v>0</v>
      </c>
      <c r="E74" s="33">
        <v>0</v>
      </c>
      <c r="F74" s="33">
        <v>0</v>
      </c>
      <c r="G74" s="34"/>
      <c r="H74" s="33">
        <v>40</v>
      </c>
      <c r="I74" s="33"/>
      <c r="J74" s="33"/>
      <c r="K74" s="33"/>
      <c r="L74" s="78">
        <v>40</v>
      </c>
      <c r="M74" s="79"/>
      <c r="N74" s="80"/>
      <c r="O74" s="35">
        <v>5.0663999999999998</v>
      </c>
      <c r="P74" s="36"/>
      <c r="Q74" s="37">
        <v>20.461199999999998</v>
      </c>
      <c r="R74" s="36"/>
      <c r="S74" s="38"/>
      <c r="T74" s="39">
        <v>25.5276</v>
      </c>
      <c r="U74" s="36"/>
      <c r="V74" s="36"/>
      <c r="W74" s="39">
        <v>0</v>
      </c>
    </row>
    <row r="75" spans="2:23" x14ac:dyDescent="0.2">
      <c r="B75" s="32" t="s">
        <v>17</v>
      </c>
      <c r="C75" s="33">
        <v>0</v>
      </c>
      <c r="D75" s="33">
        <v>0</v>
      </c>
      <c r="E75" s="33">
        <v>0</v>
      </c>
      <c r="F75" s="33">
        <v>0</v>
      </c>
      <c r="G75" s="33"/>
      <c r="H75" s="33"/>
      <c r="I75" s="33"/>
      <c r="J75" s="33"/>
      <c r="K75" s="33"/>
      <c r="L75" s="78">
        <v>0</v>
      </c>
      <c r="M75" s="79"/>
      <c r="N75" s="80"/>
      <c r="O75" s="35">
        <v>30.271799999999999</v>
      </c>
      <c r="P75" s="36"/>
      <c r="Q75" s="36"/>
      <c r="R75" s="36"/>
      <c r="S75" s="36"/>
      <c r="T75" s="39">
        <v>30.271799999999999</v>
      </c>
      <c r="U75" s="36"/>
      <c r="V75" s="36"/>
      <c r="W75" s="39">
        <v>0</v>
      </c>
    </row>
    <row r="76" spans="2:23" x14ac:dyDescent="0.2">
      <c r="B76" s="40" t="s">
        <v>18</v>
      </c>
      <c r="C76" s="41"/>
      <c r="D76" s="41"/>
      <c r="E76" s="41"/>
      <c r="F76" s="41"/>
      <c r="G76" s="41"/>
      <c r="H76" s="41"/>
      <c r="I76" s="41"/>
      <c r="J76" s="41"/>
      <c r="K76" s="41"/>
      <c r="L76" s="81" t="s">
        <v>19</v>
      </c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2"/>
    </row>
    <row r="79" spans="2:23" ht="15" x14ac:dyDescent="0.2">
      <c r="B79" s="71" t="s">
        <v>65</v>
      </c>
      <c r="C79" s="16"/>
      <c r="D79" s="16"/>
      <c r="E79" s="16"/>
      <c r="F79" s="16"/>
      <c r="G79" s="16"/>
      <c r="H79" s="16"/>
      <c r="I79" s="16"/>
      <c r="J79" s="16"/>
      <c r="K79" s="16"/>
    </row>
    <row r="80" spans="2:23" ht="15" x14ac:dyDescent="0.2">
      <c r="B80" s="17"/>
      <c r="C80" s="16"/>
      <c r="D80" s="16"/>
      <c r="E80" s="16"/>
      <c r="F80" s="16"/>
      <c r="G80" s="16"/>
      <c r="H80" s="16"/>
      <c r="I80" s="16"/>
      <c r="J80" s="16"/>
      <c r="K80" s="16"/>
    </row>
    <row r="81" spans="1:245" ht="36" x14ac:dyDescent="0.2">
      <c r="A81" s="18"/>
      <c r="B81" s="17"/>
      <c r="C81" s="100" t="s">
        <v>44</v>
      </c>
      <c r="D81" s="100"/>
      <c r="E81" s="100"/>
      <c r="F81" s="45" t="s">
        <v>44</v>
      </c>
      <c r="G81" s="45" t="s">
        <v>46</v>
      </c>
      <c r="H81" s="45" t="s">
        <v>46</v>
      </c>
      <c r="I81" s="45" t="s">
        <v>49</v>
      </c>
      <c r="J81" s="45" t="s">
        <v>52</v>
      </c>
      <c r="K81" s="45" t="s">
        <v>53</v>
      </c>
      <c r="L81" s="19"/>
      <c r="M81" s="19"/>
      <c r="N81" s="19"/>
      <c r="O81" s="45" t="s">
        <v>27</v>
      </c>
      <c r="P81" s="45" t="s">
        <v>28</v>
      </c>
      <c r="Q81" s="45" t="s">
        <v>29</v>
      </c>
      <c r="R81" s="45" t="s">
        <v>30</v>
      </c>
      <c r="S81" s="45" t="s">
        <v>30</v>
      </c>
      <c r="T81" s="21"/>
      <c r="U81" s="45" t="s">
        <v>31</v>
      </c>
      <c r="V81" s="45" t="s">
        <v>32</v>
      </c>
      <c r="W81" s="20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</row>
    <row r="82" spans="1:245" x14ac:dyDescent="0.2">
      <c r="A82" s="18"/>
      <c r="B82" s="22" t="s">
        <v>23</v>
      </c>
      <c r="C82" s="101" t="s">
        <v>43</v>
      </c>
      <c r="D82" s="102"/>
      <c r="E82" s="103"/>
      <c r="F82" s="58" t="s">
        <v>55</v>
      </c>
      <c r="G82" s="58" t="s">
        <v>45</v>
      </c>
      <c r="H82" s="58" t="s">
        <v>47</v>
      </c>
      <c r="I82" s="59" t="s">
        <v>48</v>
      </c>
      <c r="J82" s="61" t="s">
        <v>50</v>
      </c>
      <c r="K82" s="62" t="s">
        <v>51</v>
      </c>
      <c r="L82" s="104" t="s">
        <v>2</v>
      </c>
      <c r="M82" s="105"/>
      <c r="N82" s="106"/>
      <c r="O82" s="96" t="s">
        <v>3</v>
      </c>
      <c r="P82" s="96" t="s">
        <v>4</v>
      </c>
      <c r="Q82" s="96" t="s">
        <v>5</v>
      </c>
      <c r="R82" s="98" t="s">
        <v>6</v>
      </c>
      <c r="S82" s="98" t="s">
        <v>7</v>
      </c>
      <c r="T82" s="85" t="s">
        <v>8</v>
      </c>
      <c r="U82" s="83" t="s">
        <v>9</v>
      </c>
      <c r="V82" s="83" t="s">
        <v>10</v>
      </c>
      <c r="W82" s="85" t="s">
        <v>11</v>
      </c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</row>
    <row r="83" spans="1:245" x14ac:dyDescent="0.2">
      <c r="A83" s="18"/>
      <c r="B83" s="24" t="s">
        <v>12</v>
      </c>
      <c r="C83" s="23" t="s">
        <v>13</v>
      </c>
      <c r="D83" s="25" t="s">
        <v>14</v>
      </c>
      <c r="E83" s="23" t="s">
        <v>15</v>
      </c>
      <c r="F83" s="26"/>
      <c r="G83" s="24"/>
      <c r="H83" s="26"/>
      <c r="I83" s="24"/>
      <c r="J83" s="60"/>
      <c r="K83" s="60"/>
      <c r="L83" s="27" t="s">
        <v>13</v>
      </c>
      <c r="M83" s="28" t="s">
        <v>14</v>
      </c>
      <c r="N83" s="29" t="s">
        <v>15</v>
      </c>
      <c r="O83" s="97"/>
      <c r="P83" s="97"/>
      <c r="Q83" s="97"/>
      <c r="R83" s="99"/>
      <c r="S83" s="99"/>
      <c r="T83" s="86"/>
      <c r="U83" s="84"/>
      <c r="V83" s="84"/>
      <c r="W83" s="86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</row>
    <row r="84" spans="1:245" x14ac:dyDescent="0.2">
      <c r="A84" s="18"/>
      <c r="B84" s="30" t="s">
        <v>24</v>
      </c>
      <c r="C84" s="38">
        <v>0.21586070000000002</v>
      </c>
      <c r="D84" s="38">
        <v>0.20266619999999999</v>
      </c>
      <c r="E84" s="38">
        <v>0.17060560000000002</v>
      </c>
      <c r="F84" s="38">
        <v>1.7712200000000001E-2</v>
      </c>
      <c r="G84" s="38">
        <v>2.5000000000000001E-4</v>
      </c>
      <c r="H84" s="63" t="s">
        <v>56</v>
      </c>
      <c r="I84" s="64">
        <v>1.4000000000000001E-4</v>
      </c>
      <c r="J84" s="65">
        <v>3.1190000000000002E-3</v>
      </c>
      <c r="K84" s="66">
        <v>1.7000000000000001E-3</v>
      </c>
      <c r="L84" s="67">
        <v>0.23878190000000005</v>
      </c>
      <c r="M84" s="67">
        <v>0.22558740000000002</v>
      </c>
      <c r="N84" s="67">
        <v>0.19352680000000005</v>
      </c>
      <c r="O84" s="87">
        <v>5.8E-4</v>
      </c>
      <c r="P84" s="87">
        <v>8.4799999999999997E-3</v>
      </c>
      <c r="Q84" s="90">
        <v>0</v>
      </c>
      <c r="R84" s="87">
        <v>9.5E-4</v>
      </c>
      <c r="S84" s="87">
        <v>0</v>
      </c>
      <c r="T84" s="93">
        <v>1.001E-2</v>
      </c>
      <c r="U84" s="87">
        <v>2.8590000000000001E-2</v>
      </c>
      <c r="V84" s="87">
        <v>4.7810000000000005E-3</v>
      </c>
      <c r="W84" s="93">
        <v>3.3370999999999998E-2</v>
      </c>
      <c r="X84" s="31"/>
      <c r="Y84" s="31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</row>
    <row r="85" spans="1:245" x14ac:dyDescent="0.2">
      <c r="A85" s="18"/>
      <c r="B85" s="30" t="s">
        <v>25</v>
      </c>
      <c r="C85" s="38">
        <v>0.19176080000000004</v>
      </c>
      <c r="D85" s="38">
        <v>0.19017460000000003</v>
      </c>
      <c r="E85" s="38">
        <v>0.15863870000000002</v>
      </c>
      <c r="F85" s="38">
        <v>2.0400600000000001E-2</v>
      </c>
      <c r="G85" s="38">
        <v>2.5000000000000001E-4</v>
      </c>
      <c r="H85" s="63" t="s">
        <v>56</v>
      </c>
      <c r="I85" s="64">
        <v>1.4000000000000001E-4</v>
      </c>
      <c r="J85" s="65">
        <v>3.1190000000000002E-3</v>
      </c>
      <c r="K85" s="66">
        <v>1.7000000000000001E-3</v>
      </c>
      <c r="L85" s="67">
        <v>0.21737040000000005</v>
      </c>
      <c r="M85" s="67">
        <v>0.21578420000000004</v>
      </c>
      <c r="N85" s="67">
        <v>0.18424830000000003</v>
      </c>
      <c r="O85" s="88"/>
      <c r="P85" s="88"/>
      <c r="Q85" s="91"/>
      <c r="R85" s="88"/>
      <c r="S85" s="88"/>
      <c r="T85" s="94"/>
      <c r="U85" s="88"/>
      <c r="V85" s="88"/>
      <c r="W85" s="94"/>
      <c r="X85" s="31"/>
      <c r="Y85" s="31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</row>
    <row r="86" spans="1:245" x14ac:dyDescent="0.2">
      <c r="A86" s="18"/>
      <c r="B86" s="30" t="s">
        <v>26</v>
      </c>
      <c r="C86" s="38">
        <v>0.15376020000000001</v>
      </c>
      <c r="D86" s="38">
        <v>0.16715050000000001</v>
      </c>
      <c r="E86" s="38">
        <v>0.13712270000000001</v>
      </c>
      <c r="F86" s="38">
        <v>1.3470600000000001E-2</v>
      </c>
      <c r="G86" s="38">
        <v>2.5000000000000001E-4</v>
      </c>
      <c r="H86" s="63" t="s">
        <v>56</v>
      </c>
      <c r="I86" s="64">
        <v>1.4000000000000001E-4</v>
      </c>
      <c r="J86" s="65">
        <v>3.1190000000000002E-3</v>
      </c>
      <c r="K86" s="66">
        <v>1.7000000000000001E-3</v>
      </c>
      <c r="L86" s="67">
        <v>0.17243980000000003</v>
      </c>
      <c r="M86" s="67">
        <v>0.18583010000000003</v>
      </c>
      <c r="N86" s="67">
        <v>0.15580230000000003</v>
      </c>
      <c r="O86" s="89"/>
      <c r="P86" s="89"/>
      <c r="Q86" s="92"/>
      <c r="R86" s="89"/>
      <c r="S86" s="89"/>
      <c r="T86" s="95"/>
      <c r="U86" s="89"/>
      <c r="V86" s="89"/>
      <c r="W86" s="95"/>
      <c r="X86" s="31"/>
      <c r="Y86" s="31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</row>
    <row r="87" spans="1:245" x14ac:dyDescent="0.2">
      <c r="A87" s="18"/>
      <c r="B87" s="32" t="s">
        <v>16</v>
      </c>
      <c r="C87" s="33">
        <v>0</v>
      </c>
      <c r="D87" s="33">
        <v>0</v>
      </c>
      <c r="E87" s="33">
        <v>0</v>
      </c>
      <c r="F87" s="33">
        <v>0</v>
      </c>
      <c r="G87" s="34">
        <v>0</v>
      </c>
      <c r="H87" s="33">
        <v>40</v>
      </c>
      <c r="I87" s="33">
        <v>0</v>
      </c>
      <c r="J87" s="33">
        <v>0</v>
      </c>
      <c r="K87" s="33">
        <v>0</v>
      </c>
      <c r="L87" s="78">
        <f>H87</f>
        <v>40</v>
      </c>
      <c r="M87" s="79"/>
      <c r="N87" s="80"/>
      <c r="O87" s="35">
        <f>460.58/100</f>
        <v>4.6057999999999995</v>
      </c>
      <c r="P87" s="36"/>
      <c r="Q87" s="37">
        <f>2046.12/100</f>
        <v>20.461199999999998</v>
      </c>
      <c r="R87" s="36"/>
      <c r="S87" s="38"/>
      <c r="T87" s="39">
        <f>SUM(O87:S87)</f>
        <v>25.066999999999997</v>
      </c>
      <c r="U87" s="36">
        <f>924.96/100</f>
        <v>9.2496000000000009</v>
      </c>
      <c r="V87" s="36">
        <f>1197.12/100</f>
        <v>11.9712</v>
      </c>
      <c r="W87" s="39">
        <f>SUM(U87:V87)</f>
        <v>21.220800000000001</v>
      </c>
      <c r="X87" s="31"/>
      <c r="Y87" s="31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</row>
    <row r="88" spans="1:245" x14ac:dyDescent="0.2">
      <c r="B88" s="32" t="s">
        <v>17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78">
        <v>0</v>
      </c>
      <c r="M88" s="79"/>
      <c r="N88" s="80"/>
      <c r="O88" s="35">
        <v>28.750599999999999</v>
      </c>
      <c r="P88" s="36"/>
      <c r="Q88" s="36"/>
      <c r="R88" s="36"/>
      <c r="S88" s="36"/>
      <c r="T88" s="39">
        <v>28.750599999999999</v>
      </c>
      <c r="U88" s="36">
        <v>10.607999999999999</v>
      </c>
      <c r="V88" s="36">
        <v>13.7316</v>
      </c>
      <c r="W88" s="39">
        <v>24.339599999999997</v>
      </c>
      <c r="X88" s="31"/>
      <c r="Y88" s="31"/>
    </row>
    <row r="89" spans="1:245" ht="21.75" customHeight="1" x14ac:dyDescent="0.2">
      <c r="B89" s="40" t="s">
        <v>18</v>
      </c>
      <c r="C89" s="41"/>
      <c r="D89" s="41"/>
      <c r="E89" s="41"/>
      <c r="F89" s="41"/>
      <c r="G89" s="41"/>
      <c r="H89" s="41"/>
      <c r="I89" s="41"/>
      <c r="J89" s="41"/>
      <c r="K89" s="41"/>
      <c r="L89" s="81" t="s">
        <v>19</v>
      </c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2"/>
    </row>
    <row r="90" spans="1:245" x14ac:dyDescent="0.2">
      <c r="B90" s="42"/>
    </row>
    <row r="91" spans="1:245" s="43" customFormat="1" ht="14.25" customHeight="1" x14ac:dyDescent="0.2">
      <c r="B91" s="44" t="s">
        <v>20</v>
      </c>
      <c r="C91" s="44"/>
      <c r="D91" s="44"/>
      <c r="E91" s="44"/>
      <c r="F91" s="44"/>
      <c r="G91" s="44"/>
      <c r="H91" s="44"/>
      <c r="I91" s="44"/>
      <c r="J91" s="44"/>
      <c r="K91" s="44"/>
    </row>
    <row r="93" spans="1:245" hidden="1" x14ac:dyDescent="0.2">
      <c r="B93" s="1" t="s">
        <v>21</v>
      </c>
    </row>
    <row r="94" spans="1:245" hidden="1" x14ac:dyDescent="0.2">
      <c r="B94" s="46" t="s">
        <v>35</v>
      </c>
      <c r="C94" s="47"/>
      <c r="D94" s="47"/>
      <c r="E94" s="47"/>
      <c r="F94" s="47"/>
      <c r="G94" s="47">
        <f>1.274/100</f>
        <v>1.274E-2</v>
      </c>
      <c r="H94" s="47" t="s">
        <v>36</v>
      </c>
      <c r="I94" s="48" t="s">
        <v>33</v>
      </c>
      <c r="J94" s="48"/>
      <c r="K94" s="48"/>
      <c r="L94" s="47"/>
      <c r="M94" s="49"/>
    </row>
    <row r="95" spans="1:245" hidden="1" x14ac:dyDescent="0.2">
      <c r="B95" s="50" t="s">
        <v>37</v>
      </c>
      <c r="C95" s="51"/>
      <c r="D95" s="51"/>
      <c r="E95" s="51"/>
      <c r="F95" s="51"/>
      <c r="G95" s="51">
        <f>1.689/100</f>
        <v>1.6890000000000002E-2</v>
      </c>
      <c r="H95" s="51" t="s">
        <v>36</v>
      </c>
      <c r="I95" s="52" t="str">
        <f>+I94</f>
        <v>Del.720_22 - Tabella 4</v>
      </c>
      <c r="J95" s="52"/>
      <c r="K95" s="52"/>
      <c r="L95" s="51"/>
      <c r="M95" s="53"/>
    </row>
    <row r="96" spans="1:245" ht="38.25" hidden="1" x14ac:dyDescent="0.2">
      <c r="B96" s="54" t="s">
        <v>38</v>
      </c>
      <c r="C96" s="55"/>
      <c r="D96" s="55"/>
      <c r="E96" s="55"/>
      <c r="F96" s="55"/>
      <c r="G96" s="55">
        <f>1.689/100</f>
        <v>1.6890000000000002E-2</v>
      </c>
      <c r="H96" s="55" t="s">
        <v>36</v>
      </c>
      <c r="I96" s="56" t="str">
        <f>+I95</f>
        <v>Del.720_22 - Tabella 4</v>
      </c>
      <c r="J96" s="56"/>
      <c r="K96" s="56"/>
      <c r="L96" s="55"/>
      <c r="M96" s="57" t="s">
        <v>34</v>
      </c>
    </row>
  </sheetData>
  <mergeCells count="145">
    <mergeCell ref="W21:W23"/>
    <mergeCell ref="L24:N24"/>
    <mergeCell ref="L26:W26"/>
    <mergeCell ref="C30:E30"/>
    <mergeCell ref="W31:W32"/>
    <mergeCell ref="L89:W89"/>
    <mergeCell ref="L88:N88"/>
    <mergeCell ref="V82:V83"/>
    <mergeCell ref="W82:W83"/>
    <mergeCell ref="O84:O86"/>
    <mergeCell ref="P84:P86"/>
    <mergeCell ref="Q84:Q86"/>
    <mergeCell ref="R84:R86"/>
    <mergeCell ref="S84:S86"/>
    <mergeCell ref="T84:T86"/>
    <mergeCell ref="U84:U86"/>
    <mergeCell ref="V84:V86"/>
    <mergeCell ref="W84:W86"/>
    <mergeCell ref="L87:N87"/>
    <mergeCell ref="R31:R32"/>
    <mergeCell ref="S31:S32"/>
    <mergeCell ref="T31:T32"/>
    <mergeCell ref="U31:U32"/>
    <mergeCell ref="V31:V32"/>
    <mergeCell ref="W19:W20"/>
    <mergeCell ref="C31:E31"/>
    <mergeCell ref="L31:N31"/>
    <mergeCell ref="O31:O32"/>
    <mergeCell ref="P31:P32"/>
    <mergeCell ref="Q31:Q32"/>
    <mergeCell ref="L25:N25"/>
    <mergeCell ref="B7:W7"/>
    <mergeCell ref="C82:E82"/>
    <mergeCell ref="L82:N82"/>
    <mergeCell ref="O82:O83"/>
    <mergeCell ref="P82:P83"/>
    <mergeCell ref="Q82:Q83"/>
    <mergeCell ref="R82:R83"/>
    <mergeCell ref="S82:S83"/>
    <mergeCell ref="T82:T83"/>
    <mergeCell ref="U82:U83"/>
    <mergeCell ref="C81:E81"/>
    <mergeCell ref="O21:O23"/>
    <mergeCell ref="P21:P23"/>
    <mergeCell ref="Q21:Q23"/>
    <mergeCell ref="R21:R23"/>
    <mergeCell ref="S21:S23"/>
    <mergeCell ref="T21:T23"/>
    <mergeCell ref="C18:E18"/>
    <mergeCell ref="C19:E19"/>
    <mergeCell ref="L19:N19"/>
    <mergeCell ref="O19:O20"/>
    <mergeCell ref="P19:P20"/>
    <mergeCell ref="Q19:Q20"/>
    <mergeCell ref="R19:R20"/>
    <mergeCell ref="S19:S20"/>
    <mergeCell ref="T19:T20"/>
    <mergeCell ref="U19:U20"/>
    <mergeCell ref="V19:V20"/>
    <mergeCell ref="U21:U23"/>
    <mergeCell ref="V21:V23"/>
    <mergeCell ref="O33:O35"/>
    <mergeCell ref="P33:P35"/>
    <mergeCell ref="Q33:Q35"/>
    <mergeCell ref="R33:R35"/>
    <mergeCell ref="S33:S35"/>
    <mergeCell ref="T33:T35"/>
    <mergeCell ref="U33:U35"/>
    <mergeCell ref="V33:V35"/>
    <mergeCell ref="W33:W35"/>
    <mergeCell ref="C42:E42"/>
    <mergeCell ref="C43:E43"/>
    <mergeCell ref="L43:N43"/>
    <mergeCell ref="O43:O44"/>
    <mergeCell ref="P43:P44"/>
    <mergeCell ref="L36:N36"/>
    <mergeCell ref="L37:N37"/>
    <mergeCell ref="L38:W38"/>
    <mergeCell ref="V43:V44"/>
    <mergeCell ref="W43:W44"/>
    <mergeCell ref="Q43:Q44"/>
    <mergeCell ref="R43:R44"/>
    <mergeCell ref="S43:S44"/>
    <mergeCell ref="T43:T44"/>
    <mergeCell ref="U43:U44"/>
    <mergeCell ref="O45:O47"/>
    <mergeCell ref="P45:P47"/>
    <mergeCell ref="Q45:Q47"/>
    <mergeCell ref="R45:R47"/>
    <mergeCell ref="S45:S47"/>
    <mergeCell ref="T45:T47"/>
    <mergeCell ref="U45:U47"/>
    <mergeCell ref="V45:V47"/>
    <mergeCell ref="W45:W47"/>
    <mergeCell ref="C55:E55"/>
    <mergeCell ref="C56:E56"/>
    <mergeCell ref="L56:N56"/>
    <mergeCell ref="O56:O57"/>
    <mergeCell ref="P56:P57"/>
    <mergeCell ref="L48:N48"/>
    <mergeCell ref="L49:N49"/>
    <mergeCell ref="L50:W50"/>
    <mergeCell ref="V56:V57"/>
    <mergeCell ref="W56:W57"/>
    <mergeCell ref="Q56:Q57"/>
    <mergeCell ref="R56:R57"/>
    <mergeCell ref="S56:S57"/>
    <mergeCell ref="T56:T57"/>
    <mergeCell ref="U56:U57"/>
    <mergeCell ref="C68:E68"/>
    <mergeCell ref="C69:E69"/>
    <mergeCell ref="L69:N69"/>
    <mergeCell ref="O69:O70"/>
    <mergeCell ref="P69:P70"/>
    <mergeCell ref="L61:N61"/>
    <mergeCell ref="L62:N62"/>
    <mergeCell ref="L63:W63"/>
    <mergeCell ref="O58:O60"/>
    <mergeCell ref="P58:P60"/>
    <mergeCell ref="Q58:Q60"/>
    <mergeCell ref="R58:R60"/>
    <mergeCell ref="S58:S60"/>
    <mergeCell ref="T58:T60"/>
    <mergeCell ref="U58:U60"/>
    <mergeCell ref="V58:V60"/>
    <mergeCell ref="W58:W60"/>
    <mergeCell ref="L74:N74"/>
    <mergeCell ref="L75:N75"/>
    <mergeCell ref="L76:W76"/>
    <mergeCell ref="V69:V70"/>
    <mergeCell ref="W69:W70"/>
    <mergeCell ref="O71:O73"/>
    <mergeCell ref="P71:P73"/>
    <mergeCell ref="Q71:Q73"/>
    <mergeCell ref="R71:R73"/>
    <mergeCell ref="S71:S73"/>
    <mergeCell ref="T71:T73"/>
    <mergeCell ref="U71:U73"/>
    <mergeCell ref="V71:V73"/>
    <mergeCell ref="W71:W73"/>
    <mergeCell ref="Q69:Q70"/>
    <mergeCell ref="R69:R70"/>
    <mergeCell ref="S69:S70"/>
    <mergeCell ref="T69:T70"/>
    <mergeCell ref="U69:U7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BT TG fasce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Guido</cp:lastModifiedBy>
  <dcterms:created xsi:type="dcterms:W3CDTF">2022-08-02T08:30:47Z</dcterms:created>
  <dcterms:modified xsi:type="dcterms:W3CDTF">2023-05-03T09:32:03Z</dcterms:modified>
</cp:coreProperties>
</file>