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esktop\tariffe\"/>
    </mc:Choice>
  </mc:AlternateContent>
  <xr:revisionPtr revIDLastSave="0" documentId="13_ncr:1_{AB941F7E-6273-4653-ABB5-77B34662D045}" xr6:coauthVersionLast="47" xr6:coauthVersionMax="47" xr10:uidLastSave="{00000000-0000-0000-0000-000000000000}"/>
  <bookViews>
    <workbookView xWindow="-108" yWindow="-108" windowWidth="23256" windowHeight="12576" xr2:uid="{B1EB9A01-CABD-4A42-886A-42C72005E21E}"/>
  </bookViews>
  <sheets>
    <sheet name="Altri Usi MT fas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F48" i="1"/>
  <c r="E48" i="1"/>
  <c r="L48" i="1" s="1"/>
  <c r="D48" i="1"/>
  <c r="C48" i="1"/>
  <c r="J48" i="1" s="1"/>
  <c r="J35" i="1"/>
  <c r="F35" i="1"/>
  <c r="E35" i="1"/>
  <c r="D35" i="1"/>
  <c r="K35" i="1" s="1"/>
  <c r="C35" i="1"/>
  <c r="F23" i="1"/>
  <c r="E23" i="1"/>
  <c r="D23" i="1"/>
  <c r="K23" i="1" s="1"/>
  <c r="C23" i="1"/>
  <c r="J23" i="1" s="1"/>
  <c r="F47" i="1"/>
  <c r="E47" i="1"/>
  <c r="L47" i="1" s="1"/>
  <c r="D47" i="1"/>
  <c r="C47" i="1"/>
  <c r="F34" i="1"/>
  <c r="E34" i="1"/>
  <c r="L34" i="1" s="1"/>
  <c r="D34" i="1"/>
  <c r="K34" i="1" s="1"/>
  <c r="C34" i="1"/>
  <c r="J34" i="1" s="1"/>
  <c r="F22" i="1"/>
  <c r="K47" i="1" s="1"/>
  <c r="E22" i="1"/>
  <c r="L22" i="1" s="1"/>
  <c r="D22" i="1"/>
  <c r="C22" i="1"/>
  <c r="K33" i="1"/>
  <c r="F46" i="1"/>
  <c r="L46" i="1" s="1"/>
  <c r="E46" i="1"/>
  <c r="D46" i="1"/>
  <c r="K46" i="1" s="1"/>
  <c r="C46" i="1"/>
  <c r="J46" i="1" s="1"/>
  <c r="F33" i="1"/>
  <c r="J33" i="1" s="1"/>
  <c r="E33" i="1"/>
  <c r="L33" i="1" s="1"/>
  <c r="D33" i="1"/>
  <c r="C33" i="1"/>
  <c r="F21" i="1"/>
  <c r="E21" i="1"/>
  <c r="L21" i="1" s="1"/>
  <c r="D21" i="1"/>
  <c r="C21" i="1"/>
  <c r="L23" i="1"/>
  <c r="J22" i="1"/>
  <c r="L35" i="1" l="1"/>
  <c r="J21" i="1"/>
  <c r="K21" i="1"/>
  <c r="J47" i="1"/>
  <c r="K22" i="1"/>
</calcChain>
</file>

<file path=xl/sharedStrings.xml><?xml version="1.0" encoding="utf-8"?>
<sst xmlns="http://schemas.openxmlformats.org/spreadsheetml/2006/main" count="110" uniqueCount="47">
  <si>
    <t xml:space="preserve"> energia elettrica</t>
  </si>
  <si>
    <t>Condizioni economiche per i clienti in Media Tensione</t>
  </si>
  <si>
    <t xml:space="preserve"> Valori al netto delle imposte</t>
  </si>
  <si>
    <t>UTENZE NON DOMESTICHE IN MEDIA TENSIONE</t>
  </si>
  <si>
    <r>
      <t xml:space="preserve"> - Materia energia</t>
    </r>
    <r>
      <rPr>
        <sz val="9"/>
        <rFont val="Calibri"/>
        <family val="2"/>
      </rPr>
      <t>: energia (PE), dispacciamento (PD), commercializzazione vendita (PCV), componenti di perequazione (PPE) e di dispacciamento (DISPbt)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</si>
  <si>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</si>
  <si>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</si>
  <si>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</si>
  <si>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</si>
  <si>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</si>
  <si>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A) Utenze con potenza disponibile fino a kW.100,0</t>
  </si>
  <si>
    <t>PE</t>
  </si>
  <si>
    <t>PD</t>
  </si>
  <si>
    <t>PCV</t>
  </si>
  <si>
    <t>DISPbt</t>
  </si>
  <si>
    <t>PPE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</si>
  <si>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</si>
  <si>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</si>
  <si>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</si>
  <si>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</si>
  <si>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</si>
  <si>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</si>
  <si>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</si>
  <si>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</si>
  <si>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</si>
  <si>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</si>
  <si>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</si>
  <si>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</si>
  <si>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</si>
  <si>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</si>
  <si>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</si>
  <si>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</si>
  <si>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</si>
  <si>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</si>
  <si>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>B) Utenze con potenza disponibile superiori a kW.100,0 ed inferiori o uguali a kW.500,0</t>
  </si>
  <si>
    <t>B) Utenze con potenza disponibile superiori a kW.500,0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</si>
  <si>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</si>
  <si>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Corrispettivi per prelievi di energia reattiva (per clienti finali con potenza disponibile superiore a kW.16,5)</t>
  </si>
  <si>
    <t>Energia reattiva compresa tra il 33% ed il 75% dell'energia attiva euro/kvarh 0,00240</t>
  </si>
  <si>
    <t>Energia reattiva eccedente  il 75% dell'energia attiva euro/kvarh 0,00309</t>
  </si>
  <si>
    <t>dall’Autorità per il servizio di tutela; per le utenze in media tensione le componenti PE e PD sono opportunamente ridotte per tenere conto delle perdite di trasformazione ed è aggiunto il costo di commercializzazione (COV) del 2° trimestre 2007.</t>
  </si>
  <si>
    <t>L'Impresa Elettrica S.i.e. s.r.l., quale soggetto esercente l’attività di produzione, distribuzione e vendita di energia elettrica nell’isola del Giglio e di Giannutri, ai clienti del servizio di salvaguardia applica le condizioni economiche pubblicate</t>
  </si>
  <si>
    <t>dal 1 ottobre 2022</t>
  </si>
  <si>
    <t>1 ottobre - 31 dicembre 2022</t>
  </si>
  <si>
    <t>ottobre 2022</t>
  </si>
  <si>
    <t>novembre 2022</t>
  </si>
  <si>
    <t>dicembre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</si>
</sst>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0000_ ;\-#,##0.00000\ "/>
    <numFmt numFmtId="165" formatCode="#,##0.0000_ ;\-#,##0.0000\ "/>
    <numFmt numFmtId="166" formatCode="#,##0.00000_ ;[Red]\-#,##0.00000\ "/>
    <numFmt numFmtId="167" formatCode="#,##0.000000_ ;\-#,##0.000000\ "/>
    <numFmt numFmtId="168" formatCode="#,##0.000000_ ;[Red]\-#,##0.000000\ "/>
  </numFmts>
  <fonts count="28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name val="Times New Roman"/>
      <family val="1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  <protection locked="0"/>
    </xf>
    <xf numFmtId="0" fontId="9" fillId="2" borderId="2" xfId="1" applyFont="1" applyFill="1" applyBorder="1" applyProtection="1">
      <protection locked="0"/>
    </xf>
    <xf numFmtId="0" fontId="9" fillId="2" borderId="3" xfId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vertical="center"/>
      <protection locked="0"/>
    </xf>
    <xf numFmtId="0" fontId="2" fillId="2" borderId="4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164" fontId="16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165" fontId="16" fillId="2" borderId="0" xfId="1" applyNumberFormat="1" applyFont="1" applyFill="1" applyAlignment="1">
      <alignment horizontal="right" vertical="center"/>
    </xf>
    <xf numFmtId="166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2" fillId="4" borderId="5" xfId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8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right" vertical="center"/>
    </xf>
    <xf numFmtId="167" fontId="16" fillId="2" borderId="13" xfId="1" applyNumberFormat="1" applyFont="1" applyFill="1" applyBorder="1" applyAlignment="1">
      <alignment vertical="center"/>
    </xf>
    <xf numFmtId="167" fontId="2" fillId="2" borderId="2" xfId="1" applyNumberFormat="1" applyFont="1" applyFill="1" applyBorder="1" applyAlignment="1">
      <alignment vertical="center"/>
    </xf>
    <xf numFmtId="168" fontId="2" fillId="2" borderId="0" xfId="1" applyNumberFormat="1" applyFont="1" applyFill="1" applyAlignment="1">
      <alignment vertical="center"/>
    </xf>
    <xf numFmtId="0" fontId="8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5" fontId="16" fillId="2" borderId="1" xfId="1" applyNumberFormat="1" applyFont="1" applyFill="1" applyBorder="1" applyAlignment="1">
      <alignment vertical="center"/>
    </xf>
    <xf numFmtId="167" fontId="16" fillId="2" borderId="8" xfId="1" applyNumberFormat="1" applyFont="1" applyFill="1" applyBorder="1" applyAlignment="1">
      <alignment horizontal="right" vertical="center"/>
    </xf>
    <xf numFmtId="167" fontId="18" fillId="2" borderId="6" xfId="2" quotePrefix="1" applyNumberFormat="1" applyFont="1" applyFill="1" applyBorder="1" applyAlignment="1">
      <alignment horizontal="right" vertical="center"/>
    </xf>
    <xf numFmtId="167" fontId="18" fillId="2" borderId="1" xfId="0" quotePrefix="1" applyNumberFormat="1" applyFont="1" applyFill="1" applyBorder="1" applyAlignment="1">
      <alignment horizontal="right" vertical="center"/>
    </xf>
    <xf numFmtId="167" fontId="16" fillId="2" borderId="1" xfId="1" applyNumberFormat="1" applyFont="1" applyFill="1" applyBorder="1" applyAlignment="1">
      <alignment vertical="center"/>
    </xf>
    <xf numFmtId="167" fontId="2" fillId="2" borderId="1" xfId="1" applyNumberFormat="1" applyFont="1" applyFill="1" applyBorder="1" applyAlignment="1">
      <alignment vertical="center"/>
    </xf>
    <xf numFmtId="167" fontId="2" fillId="2" borderId="1" xfId="2" applyNumberFormat="1" applyFont="1" applyFill="1" applyBorder="1" applyAlignment="1" applyProtection="1">
      <alignment vertical="center"/>
    </xf>
    <xf numFmtId="0" fontId="24" fillId="2" borderId="1" xfId="1" applyFont="1" applyFill="1" applyBorder="1" applyAlignment="1">
      <alignment vertical="center"/>
    </xf>
    <xf numFmtId="165" fontId="16" fillId="2" borderId="7" xfId="0" quotePrefix="1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2" fillId="4" borderId="0" xfId="1" applyFont="1" applyFill="1" applyAlignment="1" applyProtection="1">
      <alignment vertical="center"/>
      <protection locked="0"/>
    </xf>
    <xf numFmtId="0" fontId="8" fillId="4" borderId="0" xfId="1" applyFont="1" applyFill="1" applyAlignment="1" applyProtection="1">
      <alignment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7" fontId="23" fillId="2" borderId="6" xfId="3" quotePrefix="1" applyNumberFormat="1" applyFont="1" applyFill="1" applyBorder="1" applyAlignment="1">
      <alignment horizontal="center" vertical="center"/>
    </xf>
    <xf numFmtId="167" fontId="23" fillId="2" borderId="7" xfId="3" applyNumberFormat="1" applyFont="1" applyFill="1" applyBorder="1" applyAlignment="1">
      <alignment horizontal="center" vertical="center"/>
    </xf>
    <xf numFmtId="167" fontId="23" fillId="2" borderId="8" xfId="3" applyNumberFormat="1" applyFont="1" applyFill="1" applyBorder="1" applyAlignment="1">
      <alignment horizontal="center" vertical="center"/>
    </xf>
    <xf numFmtId="43" fontId="16" fillId="2" borderId="5" xfId="2" applyFont="1" applyFill="1" applyBorder="1" applyAlignment="1" applyProtection="1">
      <alignment horizontal="right" vertical="center"/>
    </xf>
    <xf numFmtId="43" fontId="16" fillId="2" borderId="13" xfId="2" applyFont="1" applyFill="1" applyBorder="1" applyAlignment="1" applyProtection="1">
      <alignment horizontal="right" vertical="center"/>
    </xf>
    <xf numFmtId="43" fontId="16" fillId="2" borderId="12" xfId="2" applyFont="1" applyFill="1" applyBorder="1" applyAlignment="1" applyProtection="1">
      <alignment horizontal="right" vertical="center"/>
    </xf>
    <xf numFmtId="167" fontId="16" fillId="2" borderId="5" xfId="1" applyNumberFormat="1" applyFont="1" applyFill="1" applyBorder="1" applyAlignment="1">
      <alignment horizontal="right" vertical="center"/>
    </xf>
    <xf numFmtId="167" fontId="16" fillId="2" borderId="13" xfId="1" applyNumberFormat="1" applyFont="1" applyFill="1" applyBorder="1" applyAlignment="1">
      <alignment horizontal="right" vertical="center"/>
    </xf>
    <xf numFmtId="167" fontId="16" fillId="2" borderId="12" xfId="1" applyNumberFormat="1" applyFont="1" applyFill="1" applyBorder="1" applyAlignment="1">
      <alignment horizontal="right" vertical="center"/>
    </xf>
    <xf numFmtId="167" fontId="16" fillId="2" borderId="5" xfId="2" applyNumberFormat="1" applyFont="1" applyFill="1" applyBorder="1" applyAlignment="1" applyProtection="1">
      <alignment horizontal="right" vertical="center"/>
    </xf>
    <xf numFmtId="167" fontId="16" fillId="2" borderId="13" xfId="2" applyNumberFormat="1" applyFont="1" applyFill="1" applyBorder="1" applyAlignment="1" applyProtection="1">
      <alignment horizontal="right" vertical="center"/>
    </xf>
    <xf numFmtId="167" fontId="16" fillId="2" borderId="12" xfId="2" applyNumberFormat="1" applyFont="1" applyFill="1" applyBorder="1" applyAlignment="1" applyProtection="1">
      <alignment horizontal="right" vertical="center"/>
    </xf>
    <xf numFmtId="167" fontId="2" fillId="2" borderId="5" xfId="1" applyNumberFormat="1" applyFont="1" applyFill="1" applyBorder="1" applyAlignment="1">
      <alignment horizontal="right" vertical="center"/>
    </xf>
    <xf numFmtId="167" fontId="2" fillId="2" borderId="13" xfId="1" applyNumberFormat="1" applyFont="1" applyFill="1" applyBorder="1" applyAlignment="1">
      <alignment horizontal="right" vertical="center"/>
    </xf>
    <xf numFmtId="167" fontId="2" fillId="2" borderId="12" xfId="1" applyNumberFormat="1" applyFont="1" applyFill="1" applyBorder="1" applyAlignment="1">
      <alignment horizontal="right" vertical="center"/>
    </xf>
    <xf numFmtId="167" fontId="2" fillId="2" borderId="6" xfId="1" applyNumberFormat="1" applyFont="1" applyFill="1" applyBorder="1" applyAlignment="1">
      <alignment horizontal="center" vertical="center"/>
    </xf>
    <xf numFmtId="167" fontId="2" fillId="2" borderId="7" xfId="1" applyNumberFormat="1" applyFont="1" applyFill="1" applyBorder="1" applyAlignment="1">
      <alignment horizontal="center" vertical="center"/>
    </xf>
    <xf numFmtId="167" fontId="2" fillId="2" borderId="8" xfId="1" applyNumberFormat="1" applyFont="1" applyFill="1" applyBorder="1" applyAlignment="1">
      <alignment horizontal="center" vertical="center"/>
    </xf>
    <xf numFmtId="41" fontId="25" fillId="2" borderId="7" xfId="3" quotePrefix="1" applyFont="1" applyFill="1" applyBorder="1" applyAlignment="1">
      <alignment horizontal="left" vertical="center" wrapText="1"/>
    </xf>
    <xf numFmtId="41" fontId="25" fillId="2" borderId="8" xfId="3" quotePrefix="1" applyFont="1" applyFill="1" applyBorder="1" applyAlignment="1">
      <alignment horizontal="left" vertical="center" wrapText="1"/>
    </xf>
  </cellXfs>
  <cellStyles count="4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L59"/>
  <sheetViews>
    <sheetView tabSelected="1" topLeftCell="A24" workbookViewId="0">
      <selection activeCell="B45" sqref="B45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9" width="9.6640625" style="1" hidden="1" customWidth="1" outlineLevel="1"/>
    <col min="10" max="10" width="12.6640625" style="1" customWidth="1" collapsed="1"/>
    <col min="11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10.88671875" style="1" hidden="1" customWidth="1" outlineLevel="1"/>
    <col min="21" max="21" width="12.6640625" style="1" customWidth="1" collapsed="1"/>
    <col min="22" max="32" width="9.109375" style="1"/>
    <col min="33" max="40" width="9.109375" style="2"/>
    <col min="41" max="256" width="9.109375" style="1"/>
    <col min="257" max="257" width="1.6640625" style="1" customWidth="1"/>
    <col min="258" max="258" width="28.6640625" style="1" customWidth="1"/>
    <col min="259" max="265" width="9.6640625" style="1" customWidth="1"/>
    <col min="266" max="268" width="12.6640625" style="1" customWidth="1"/>
    <col min="269" max="273" width="9.6640625" style="1" customWidth="1"/>
    <col min="274" max="274" width="12.6640625" style="1" customWidth="1"/>
    <col min="275" max="276" width="10.88671875" style="1" customWidth="1"/>
    <col min="277" max="277" width="12.6640625" style="1" customWidth="1"/>
    <col min="278" max="512" width="9.109375" style="1"/>
    <col min="513" max="513" width="1.6640625" style="1" customWidth="1"/>
    <col min="514" max="514" width="28.6640625" style="1" customWidth="1"/>
    <col min="515" max="521" width="9.6640625" style="1" customWidth="1"/>
    <col min="522" max="524" width="12.6640625" style="1" customWidth="1"/>
    <col min="525" max="529" width="9.6640625" style="1" customWidth="1"/>
    <col min="530" max="530" width="12.6640625" style="1" customWidth="1"/>
    <col min="531" max="532" width="10.88671875" style="1" customWidth="1"/>
    <col min="533" max="533" width="12.6640625" style="1" customWidth="1"/>
    <col min="534" max="768" width="9.109375" style="1"/>
    <col min="769" max="769" width="1.6640625" style="1" customWidth="1"/>
    <col min="770" max="770" width="28.6640625" style="1" customWidth="1"/>
    <col min="771" max="777" width="9.6640625" style="1" customWidth="1"/>
    <col min="778" max="780" width="12.6640625" style="1" customWidth="1"/>
    <col min="781" max="785" width="9.6640625" style="1" customWidth="1"/>
    <col min="786" max="786" width="12.6640625" style="1" customWidth="1"/>
    <col min="787" max="788" width="10.88671875" style="1" customWidth="1"/>
    <col min="789" max="789" width="12.6640625" style="1" customWidth="1"/>
    <col min="790" max="1024" width="9.109375" style="1"/>
    <col min="1025" max="1025" width="1.6640625" style="1" customWidth="1"/>
    <col min="1026" max="1026" width="28.6640625" style="1" customWidth="1"/>
    <col min="1027" max="1033" width="9.6640625" style="1" customWidth="1"/>
    <col min="1034" max="1036" width="12.6640625" style="1" customWidth="1"/>
    <col min="1037" max="1041" width="9.6640625" style="1" customWidth="1"/>
    <col min="1042" max="1042" width="12.6640625" style="1" customWidth="1"/>
    <col min="1043" max="1044" width="10.88671875" style="1" customWidth="1"/>
    <col min="1045" max="1045" width="12.6640625" style="1" customWidth="1"/>
    <col min="1046" max="1280" width="9.109375" style="1"/>
    <col min="1281" max="1281" width="1.6640625" style="1" customWidth="1"/>
    <col min="1282" max="1282" width="28.6640625" style="1" customWidth="1"/>
    <col min="1283" max="1289" width="9.6640625" style="1" customWidth="1"/>
    <col min="1290" max="1292" width="12.6640625" style="1" customWidth="1"/>
    <col min="1293" max="1297" width="9.6640625" style="1" customWidth="1"/>
    <col min="1298" max="1298" width="12.6640625" style="1" customWidth="1"/>
    <col min="1299" max="1300" width="10.88671875" style="1" customWidth="1"/>
    <col min="1301" max="1301" width="12.6640625" style="1" customWidth="1"/>
    <col min="1302" max="1536" width="9.109375" style="1"/>
    <col min="1537" max="1537" width="1.6640625" style="1" customWidth="1"/>
    <col min="1538" max="1538" width="28.6640625" style="1" customWidth="1"/>
    <col min="1539" max="1545" width="9.6640625" style="1" customWidth="1"/>
    <col min="1546" max="1548" width="12.6640625" style="1" customWidth="1"/>
    <col min="1549" max="1553" width="9.6640625" style="1" customWidth="1"/>
    <col min="1554" max="1554" width="12.6640625" style="1" customWidth="1"/>
    <col min="1555" max="1556" width="10.88671875" style="1" customWidth="1"/>
    <col min="1557" max="1557" width="12.6640625" style="1" customWidth="1"/>
    <col min="1558" max="1792" width="9.109375" style="1"/>
    <col min="1793" max="1793" width="1.6640625" style="1" customWidth="1"/>
    <col min="1794" max="1794" width="28.6640625" style="1" customWidth="1"/>
    <col min="1795" max="1801" width="9.6640625" style="1" customWidth="1"/>
    <col min="1802" max="1804" width="12.6640625" style="1" customWidth="1"/>
    <col min="1805" max="1809" width="9.6640625" style="1" customWidth="1"/>
    <col min="1810" max="1810" width="12.6640625" style="1" customWidth="1"/>
    <col min="1811" max="1812" width="10.88671875" style="1" customWidth="1"/>
    <col min="1813" max="1813" width="12.6640625" style="1" customWidth="1"/>
    <col min="1814" max="2048" width="9.109375" style="1"/>
    <col min="2049" max="2049" width="1.6640625" style="1" customWidth="1"/>
    <col min="2050" max="2050" width="28.6640625" style="1" customWidth="1"/>
    <col min="2051" max="2057" width="9.6640625" style="1" customWidth="1"/>
    <col min="2058" max="2060" width="12.6640625" style="1" customWidth="1"/>
    <col min="2061" max="2065" width="9.6640625" style="1" customWidth="1"/>
    <col min="2066" max="2066" width="12.6640625" style="1" customWidth="1"/>
    <col min="2067" max="2068" width="10.88671875" style="1" customWidth="1"/>
    <col min="2069" max="2069" width="12.6640625" style="1" customWidth="1"/>
    <col min="2070" max="2304" width="9.109375" style="1"/>
    <col min="2305" max="2305" width="1.6640625" style="1" customWidth="1"/>
    <col min="2306" max="2306" width="28.6640625" style="1" customWidth="1"/>
    <col min="2307" max="2313" width="9.6640625" style="1" customWidth="1"/>
    <col min="2314" max="2316" width="12.6640625" style="1" customWidth="1"/>
    <col min="2317" max="2321" width="9.6640625" style="1" customWidth="1"/>
    <col min="2322" max="2322" width="12.6640625" style="1" customWidth="1"/>
    <col min="2323" max="2324" width="10.88671875" style="1" customWidth="1"/>
    <col min="2325" max="2325" width="12.6640625" style="1" customWidth="1"/>
    <col min="2326" max="2560" width="9.109375" style="1"/>
    <col min="2561" max="2561" width="1.6640625" style="1" customWidth="1"/>
    <col min="2562" max="2562" width="28.6640625" style="1" customWidth="1"/>
    <col min="2563" max="2569" width="9.6640625" style="1" customWidth="1"/>
    <col min="2570" max="2572" width="12.6640625" style="1" customWidth="1"/>
    <col min="2573" max="2577" width="9.6640625" style="1" customWidth="1"/>
    <col min="2578" max="2578" width="12.6640625" style="1" customWidth="1"/>
    <col min="2579" max="2580" width="10.88671875" style="1" customWidth="1"/>
    <col min="2581" max="2581" width="12.6640625" style="1" customWidth="1"/>
    <col min="2582" max="2816" width="9.109375" style="1"/>
    <col min="2817" max="2817" width="1.6640625" style="1" customWidth="1"/>
    <col min="2818" max="2818" width="28.6640625" style="1" customWidth="1"/>
    <col min="2819" max="2825" width="9.6640625" style="1" customWidth="1"/>
    <col min="2826" max="2828" width="12.6640625" style="1" customWidth="1"/>
    <col min="2829" max="2833" width="9.6640625" style="1" customWidth="1"/>
    <col min="2834" max="2834" width="12.6640625" style="1" customWidth="1"/>
    <col min="2835" max="2836" width="10.88671875" style="1" customWidth="1"/>
    <col min="2837" max="2837" width="12.6640625" style="1" customWidth="1"/>
    <col min="2838" max="3072" width="9.109375" style="1"/>
    <col min="3073" max="3073" width="1.6640625" style="1" customWidth="1"/>
    <col min="3074" max="3074" width="28.6640625" style="1" customWidth="1"/>
    <col min="3075" max="3081" width="9.6640625" style="1" customWidth="1"/>
    <col min="3082" max="3084" width="12.6640625" style="1" customWidth="1"/>
    <col min="3085" max="3089" width="9.6640625" style="1" customWidth="1"/>
    <col min="3090" max="3090" width="12.6640625" style="1" customWidth="1"/>
    <col min="3091" max="3092" width="10.88671875" style="1" customWidth="1"/>
    <col min="3093" max="3093" width="12.6640625" style="1" customWidth="1"/>
    <col min="3094" max="3328" width="9.109375" style="1"/>
    <col min="3329" max="3329" width="1.6640625" style="1" customWidth="1"/>
    <col min="3330" max="3330" width="28.6640625" style="1" customWidth="1"/>
    <col min="3331" max="3337" width="9.6640625" style="1" customWidth="1"/>
    <col min="3338" max="3340" width="12.6640625" style="1" customWidth="1"/>
    <col min="3341" max="3345" width="9.6640625" style="1" customWidth="1"/>
    <col min="3346" max="3346" width="12.6640625" style="1" customWidth="1"/>
    <col min="3347" max="3348" width="10.88671875" style="1" customWidth="1"/>
    <col min="3349" max="3349" width="12.6640625" style="1" customWidth="1"/>
    <col min="3350" max="3584" width="9.109375" style="1"/>
    <col min="3585" max="3585" width="1.6640625" style="1" customWidth="1"/>
    <col min="3586" max="3586" width="28.6640625" style="1" customWidth="1"/>
    <col min="3587" max="3593" width="9.6640625" style="1" customWidth="1"/>
    <col min="3594" max="3596" width="12.6640625" style="1" customWidth="1"/>
    <col min="3597" max="3601" width="9.6640625" style="1" customWidth="1"/>
    <col min="3602" max="3602" width="12.6640625" style="1" customWidth="1"/>
    <col min="3603" max="3604" width="10.88671875" style="1" customWidth="1"/>
    <col min="3605" max="3605" width="12.6640625" style="1" customWidth="1"/>
    <col min="3606" max="3840" width="9.109375" style="1"/>
    <col min="3841" max="3841" width="1.6640625" style="1" customWidth="1"/>
    <col min="3842" max="3842" width="28.6640625" style="1" customWidth="1"/>
    <col min="3843" max="3849" width="9.6640625" style="1" customWidth="1"/>
    <col min="3850" max="3852" width="12.6640625" style="1" customWidth="1"/>
    <col min="3853" max="3857" width="9.6640625" style="1" customWidth="1"/>
    <col min="3858" max="3858" width="12.6640625" style="1" customWidth="1"/>
    <col min="3859" max="3860" width="10.88671875" style="1" customWidth="1"/>
    <col min="3861" max="3861" width="12.6640625" style="1" customWidth="1"/>
    <col min="3862" max="4096" width="9.109375" style="1"/>
    <col min="4097" max="4097" width="1.6640625" style="1" customWidth="1"/>
    <col min="4098" max="4098" width="28.6640625" style="1" customWidth="1"/>
    <col min="4099" max="4105" width="9.6640625" style="1" customWidth="1"/>
    <col min="4106" max="4108" width="12.6640625" style="1" customWidth="1"/>
    <col min="4109" max="4113" width="9.6640625" style="1" customWidth="1"/>
    <col min="4114" max="4114" width="12.6640625" style="1" customWidth="1"/>
    <col min="4115" max="4116" width="10.88671875" style="1" customWidth="1"/>
    <col min="4117" max="4117" width="12.6640625" style="1" customWidth="1"/>
    <col min="4118" max="4352" width="9.109375" style="1"/>
    <col min="4353" max="4353" width="1.6640625" style="1" customWidth="1"/>
    <col min="4354" max="4354" width="28.6640625" style="1" customWidth="1"/>
    <col min="4355" max="4361" width="9.6640625" style="1" customWidth="1"/>
    <col min="4362" max="4364" width="12.6640625" style="1" customWidth="1"/>
    <col min="4365" max="4369" width="9.6640625" style="1" customWidth="1"/>
    <col min="4370" max="4370" width="12.6640625" style="1" customWidth="1"/>
    <col min="4371" max="4372" width="10.88671875" style="1" customWidth="1"/>
    <col min="4373" max="4373" width="12.6640625" style="1" customWidth="1"/>
    <col min="4374" max="4608" width="9.109375" style="1"/>
    <col min="4609" max="4609" width="1.6640625" style="1" customWidth="1"/>
    <col min="4610" max="4610" width="28.6640625" style="1" customWidth="1"/>
    <col min="4611" max="4617" width="9.6640625" style="1" customWidth="1"/>
    <col min="4618" max="4620" width="12.6640625" style="1" customWidth="1"/>
    <col min="4621" max="4625" width="9.6640625" style="1" customWidth="1"/>
    <col min="4626" max="4626" width="12.6640625" style="1" customWidth="1"/>
    <col min="4627" max="4628" width="10.88671875" style="1" customWidth="1"/>
    <col min="4629" max="4629" width="12.6640625" style="1" customWidth="1"/>
    <col min="4630" max="4864" width="9.109375" style="1"/>
    <col min="4865" max="4865" width="1.6640625" style="1" customWidth="1"/>
    <col min="4866" max="4866" width="28.6640625" style="1" customWidth="1"/>
    <col min="4867" max="4873" width="9.6640625" style="1" customWidth="1"/>
    <col min="4874" max="4876" width="12.6640625" style="1" customWidth="1"/>
    <col min="4877" max="4881" width="9.6640625" style="1" customWidth="1"/>
    <col min="4882" max="4882" width="12.6640625" style="1" customWidth="1"/>
    <col min="4883" max="4884" width="10.88671875" style="1" customWidth="1"/>
    <col min="4885" max="4885" width="12.6640625" style="1" customWidth="1"/>
    <col min="4886" max="5120" width="9.109375" style="1"/>
    <col min="5121" max="5121" width="1.6640625" style="1" customWidth="1"/>
    <col min="5122" max="5122" width="28.6640625" style="1" customWidth="1"/>
    <col min="5123" max="5129" width="9.6640625" style="1" customWidth="1"/>
    <col min="5130" max="5132" width="12.6640625" style="1" customWidth="1"/>
    <col min="5133" max="5137" width="9.6640625" style="1" customWidth="1"/>
    <col min="5138" max="5138" width="12.6640625" style="1" customWidth="1"/>
    <col min="5139" max="5140" width="10.88671875" style="1" customWidth="1"/>
    <col min="5141" max="5141" width="12.6640625" style="1" customWidth="1"/>
    <col min="5142" max="5376" width="9.109375" style="1"/>
    <col min="5377" max="5377" width="1.6640625" style="1" customWidth="1"/>
    <col min="5378" max="5378" width="28.6640625" style="1" customWidth="1"/>
    <col min="5379" max="5385" width="9.6640625" style="1" customWidth="1"/>
    <col min="5386" max="5388" width="12.6640625" style="1" customWidth="1"/>
    <col min="5389" max="5393" width="9.6640625" style="1" customWidth="1"/>
    <col min="5394" max="5394" width="12.6640625" style="1" customWidth="1"/>
    <col min="5395" max="5396" width="10.88671875" style="1" customWidth="1"/>
    <col min="5397" max="5397" width="12.6640625" style="1" customWidth="1"/>
    <col min="5398" max="5632" width="9.109375" style="1"/>
    <col min="5633" max="5633" width="1.6640625" style="1" customWidth="1"/>
    <col min="5634" max="5634" width="28.6640625" style="1" customWidth="1"/>
    <col min="5635" max="5641" width="9.6640625" style="1" customWidth="1"/>
    <col min="5642" max="5644" width="12.6640625" style="1" customWidth="1"/>
    <col min="5645" max="5649" width="9.6640625" style="1" customWidth="1"/>
    <col min="5650" max="5650" width="12.6640625" style="1" customWidth="1"/>
    <col min="5651" max="5652" width="10.88671875" style="1" customWidth="1"/>
    <col min="5653" max="5653" width="12.6640625" style="1" customWidth="1"/>
    <col min="5654" max="5888" width="9.109375" style="1"/>
    <col min="5889" max="5889" width="1.6640625" style="1" customWidth="1"/>
    <col min="5890" max="5890" width="28.6640625" style="1" customWidth="1"/>
    <col min="5891" max="5897" width="9.6640625" style="1" customWidth="1"/>
    <col min="5898" max="5900" width="12.6640625" style="1" customWidth="1"/>
    <col min="5901" max="5905" width="9.6640625" style="1" customWidth="1"/>
    <col min="5906" max="5906" width="12.6640625" style="1" customWidth="1"/>
    <col min="5907" max="5908" width="10.88671875" style="1" customWidth="1"/>
    <col min="5909" max="5909" width="12.6640625" style="1" customWidth="1"/>
    <col min="5910" max="6144" width="9.109375" style="1"/>
    <col min="6145" max="6145" width="1.6640625" style="1" customWidth="1"/>
    <col min="6146" max="6146" width="28.6640625" style="1" customWidth="1"/>
    <col min="6147" max="6153" width="9.6640625" style="1" customWidth="1"/>
    <col min="6154" max="6156" width="12.6640625" style="1" customWidth="1"/>
    <col min="6157" max="6161" width="9.6640625" style="1" customWidth="1"/>
    <col min="6162" max="6162" width="12.6640625" style="1" customWidth="1"/>
    <col min="6163" max="6164" width="10.88671875" style="1" customWidth="1"/>
    <col min="6165" max="6165" width="12.6640625" style="1" customWidth="1"/>
    <col min="6166" max="6400" width="9.109375" style="1"/>
    <col min="6401" max="6401" width="1.6640625" style="1" customWidth="1"/>
    <col min="6402" max="6402" width="28.6640625" style="1" customWidth="1"/>
    <col min="6403" max="6409" width="9.6640625" style="1" customWidth="1"/>
    <col min="6410" max="6412" width="12.6640625" style="1" customWidth="1"/>
    <col min="6413" max="6417" width="9.6640625" style="1" customWidth="1"/>
    <col min="6418" max="6418" width="12.6640625" style="1" customWidth="1"/>
    <col min="6419" max="6420" width="10.88671875" style="1" customWidth="1"/>
    <col min="6421" max="6421" width="12.6640625" style="1" customWidth="1"/>
    <col min="6422" max="6656" width="9.109375" style="1"/>
    <col min="6657" max="6657" width="1.6640625" style="1" customWidth="1"/>
    <col min="6658" max="6658" width="28.6640625" style="1" customWidth="1"/>
    <col min="6659" max="6665" width="9.6640625" style="1" customWidth="1"/>
    <col min="6666" max="6668" width="12.6640625" style="1" customWidth="1"/>
    <col min="6669" max="6673" width="9.6640625" style="1" customWidth="1"/>
    <col min="6674" max="6674" width="12.6640625" style="1" customWidth="1"/>
    <col min="6675" max="6676" width="10.88671875" style="1" customWidth="1"/>
    <col min="6677" max="6677" width="12.6640625" style="1" customWidth="1"/>
    <col min="6678" max="6912" width="9.109375" style="1"/>
    <col min="6913" max="6913" width="1.6640625" style="1" customWidth="1"/>
    <col min="6914" max="6914" width="28.6640625" style="1" customWidth="1"/>
    <col min="6915" max="6921" width="9.6640625" style="1" customWidth="1"/>
    <col min="6922" max="6924" width="12.6640625" style="1" customWidth="1"/>
    <col min="6925" max="6929" width="9.6640625" style="1" customWidth="1"/>
    <col min="6930" max="6930" width="12.6640625" style="1" customWidth="1"/>
    <col min="6931" max="6932" width="10.88671875" style="1" customWidth="1"/>
    <col min="6933" max="6933" width="12.6640625" style="1" customWidth="1"/>
    <col min="6934" max="7168" width="9.109375" style="1"/>
    <col min="7169" max="7169" width="1.6640625" style="1" customWidth="1"/>
    <col min="7170" max="7170" width="28.6640625" style="1" customWidth="1"/>
    <col min="7171" max="7177" width="9.6640625" style="1" customWidth="1"/>
    <col min="7178" max="7180" width="12.6640625" style="1" customWidth="1"/>
    <col min="7181" max="7185" width="9.6640625" style="1" customWidth="1"/>
    <col min="7186" max="7186" width="12.6640625" style="1" customWidth="1"/>
    <col min="7187" max="7188" width="10.88671875" style="1" customWidth="1"/>
    <col min="7189" max="7189" width="12.6640625" style="1" customWidth="1"/>
    <col min="7190" max="7424" width="9.109375" style="1"/>
    <col min="7425" max="7425" width="1.6640625" style="1" customWidth="1"/>
    <col min="7426" max="7426" width="28.6640625" style="1" customWidth="1"/>
    <col min="7427" max="7433" width="9.6640625" style="1" customWidth="1"/>
    <col min="7434" max="7436" width="12.6640625" style="1" customWidth="1"/>
    <col min="7437" max="7441" width="9.6640625" style="1" customWidth="1"/>
    <col min="7442" max="7442" width="12.6640625" style="1" customWidth="1"/>
    <col min="7443" max="7444" width="10.88671875" style="1" customWidth="1"/>
    <col min="7445" max="7445" width="12.6640625" style="1" customWidth="1"/>
    <col min="7446" max="7680" width="9.109375" style="1"/>
    <col min="7681" max="7681" width="1.6640625" style="1" customWidth="1"/>
    <col min="7682" max="7682" width="28.6640625" style="1" customWidth="1"/>
    <col min="7683" max="7689" width="9.6640625" style="1" customWidth="1"/>
    <col min="7690" max="7692" width="12.6640625" style="1" customWidth="1"/>
    <col min="7693" max="7697" width="9.6640625" style="1" customWidth="1"/>
    <col min="7698" max="7698" width="12.6640625" style="1" customWidth="1"/>
    <col min="7699" max="7700" width="10.88671875" style="1" customWidth="1"/>
    <col min="7701" max="7701" width="12.6640625" style="1" customWidth="1"/>
    <col min="7702" max="7936" width="9.109375" style="1"/>
    <col min="7937" max="7937" width="1.6640625" style="1" customWidth="1"/>
    <col min="7938" max="7938" width="28.6640625" style="1" customWidth="1"/>
    <col min="7939" max="7945" width="9.6640625" style="1" customWidth="1"/>
    <col min="7946" max="7948" width="12.6640625" style="1" customWidth="1"/>
    <col min="7949" max="7953" width="9.6640625" style="1" customWidth="1"/>
    <col min="7954" max="7954" width="12.6640625" style="1" customWidth="1"/>
    <col min="7955" max="7956" width="10.88671875" style="1" customWidth="1"/>
    <col min="7957" max="7957" width="12.6640625" style="1" customWidth="1"/>
    <col min="7958" max="8192" width="9.109375" style="1"/>
    <col min="8193" max="8193" width="1.6640625" style="1" customWidth="1"/>
    <col min="8194" max="8194" width="28.6640625" style="1" customWidth="1"/>
    <col min="8195" max="8201" width="9.6640625" style="1" customWidth="1"/>
    <col min="8202" max="8204" width="12.6640625" style="1" customWidth="1"/>
    <col min="8205" max="8209" width="9.6640625" style="1" customWidth="1"/>
    <col min="8210" max="8210" width="12.6640625" style="1" customWidth="1"/>
    <col min="8211" max="8212" width="10.88671875" style="1" customWidth="1"/>
    <col min="8213" max="8213" width="12.6640625" style="1" customWidth="1"/>
    <col min="8214" max="8448" width="9.109375" style="1"/>
    <col min="8449" max="8449" width="1.6640625" style="1" customWidth="1"/>
    <col min="8450" max="8450" width="28.6640625" style="1" customWidth="1"/>
    <col min="8451" max="8457" width="9.6640625" style="1" customWidth="1"/>
    <col min="8458" max="8460" width="12.6640625" style="1" customWidth="1"/>
    <col min="8461" max="8465" width="9.6640625" style="1" customWidth="1"/>
    <col min="8466" max="8466" width="12.6640625" style="1" customWidth="1"/>
    <col min="8467" max="8468" width="10.88671875" style="1" customWidth="1"/>
    <col min="8469" max="8469" width="12.6640625" style="1" customWidth="1"/>
    <col min="8470" max="8704" width="9.109375" style="1"/>
    <col min="8705" max="8705" width="1.6640625" style="1" customWidth="1"/>
    <col min="8706" max="8706" width="28.6640625" style="1" customWidth="1"/>
    <col min="8707" max="8713" width="9.6640625" style="1" customWidth="1"/>
    <col min="8714" max="8716" width="12.6640625" style="1" customWidth="1"/>
    <col min="8717" max="8721" width="9.6640625" style="1" customWidth="1"/>
    <col min="8722" max="8722" width="12.6640625" style="1" customWidth="1"/>
    <col min="8723" max="8724" width="10.88671875" style="1" customWidth="1"/>
    <col min="8725" max="8725" width="12.6640625" style="1" customWidth="1"/>
    <col min="8726" max="8960" width="9.109375" style="1"/>
    <col min="8961" max="8961" width="1.6640625" style="1" customWidth="1"/>
    <col min="8962" max="8962" width="28.6640625" style="1" customWidth="1"/>
    <col min="8963" max="8969" width="9.6640625" style="1" customWidth="1"/>
    <col min="8970" max="8972" width="12.6640625" style="1" customWidth="1"/>
    <col min="8973" max="8977" width="9.6640625" style="1" customWidth="1"/>
    <col min="8978" max="8978" width="12.6640625" style="1" customWidth="1"/>
    <col min="8979" max="8980" width="10.88671875" style="1" customWidth="1"/>
    <col min="8981" max="8981" width="12.6640625" style="1" customWidth="1"/>
    <col min="8982" max="9216" width="9.109375" style="1"/>
    <col min="9217" max="9217" width="1.6640625" style="1" customWidth="1"/>
    <col min="9218" max="9218" width="28.6640625" style="1" customWidth="1"/>
    <col min="9219" max="9225" width="9.6640625" style="1" customWidth="1"/>
    <col min="9226" max="9228" width="12.6640625" style="1" customWidth="1"/>
    <col min="9229" max="9233" width="9.6640625" style="1" customWidth="1"/>
    <col min="9234" max="9234" width="12.6640625" style="1" customWidth="1"/>
    <col min="9235" max="9236" width="10.88671875" style="1" customWidth="1"/>
    <col min="9237" max="9237" width="12.6640625" style="1" customWidth="1"/>
    <col min="9238" max="9472" width="9.109375" style="1"/>
    <col min="9473" max="9473" width="1.6640625" style="1" customWidth="1"/>
    <col min="9474" max="9474" width="28.6640625" style="1" customWidth="1"/>
    <col min="9475" max="9481" width="9.6640625" style="1" customWidth="1"/>
    <col min="9482" max="9484" width="12.6640625" style="1" customWidth="1"/>
    <col min="9485" max="9489" width="9.6640625" style="1" customWidth="1"/>
    <col min="9490" max="9490" width="12.6640625" style="1" customWidth="1"/>
    <col min="9491" max="9492" width="10.88671875" style="1" customWidth="1"/>
    <col min="9493" max="9493" width="12.6640625" style="1" customWidth="1"/>
    <col min="9494" max="9728" width="9.109375" style="1"/>
    <col min="9729" max="9729" width="1.6640625" style="1" customWidth="1"/>
    <col min="9730" max="9730" width="28.6640625" style="1" customWidth="1"/>
    <col min="9731" max="9737" width="9.6640625" style="1" customWidth="1"/>
    <col min="9738" max="9740" width="12.6640625" style="1" customWidth="1"/>
    <col min="9741" max="9745" width="9.6640625" style="1" customWidth="1"/>
    <col min="9746" max="9746" width="12.6640625" style="1" customWidth="1"/>
    <col min="9747" max="9748" width="10.88671875" style="1" customWidth="1"/>
    <col min="9749" max="9749" width="12.6640625" style="1" customWidth="1"/>
    <col min="9750" max="9984" width="9.109375" style="1"/>
    <col min="9985" max="9985" width="1.6640625" style="1" customWidth="1"/>
    <col min="9986" max="9986" width="28.6640625" style="1" customWidth="1"/>
    <col min="9987" max="9993" width="9.6640625" style="1" customWidth="1"/>
    <col min="9994" max="9996" width="12.6640625" style="1" customWidth="1"/>
    <col min="9997" max="10001" width="9.6640625" style="1" customWidth="1"/>
    <col min="10002" max="10002" width="12.6640625" style="1" customWidth="1"/>
    <col min="10003" max="10004" width="10.88671875" style="1" customWidth="1"/>
    <col min="10005" max="10005" width="12.6640625" style="1" customWidth="1"/>
    <col min="10006" max="10240" width="9.109375" style="1"/>
    <col min="10241" max="10241" width="1.6640625" style="1" customWidth="1"/>
    <col min="10242" max="10242" width="28.6640625" style="1" customWidth="1"/>
    <col min="10243" max="10249" width="9.6640625" style="1" customWidth="1"/>
    <col min="10250" max="10252" width="12.6640625" style="1" customWidth="1"/>
    <col min="10253" max="10257" width="9.6640625" style="1" customWidth="1"/>
    <col min="10258" max="10258" width="12.6640625" style="1" customWidth="1"/>
    <col min="10259" max="10260" width="10.88671875" style="1" customWidth="1"/>
    <col min="10261" max="10261" width="12.6640625" style="1" customWidth="1"/>
    <col min="10262" max="10496" width="9.109375" style="1"/>
    <col min="10497" max="10497" width="1.6640625" style="1" customWidth="1"/>
    <col min="10498" max="10498" width="28.6640625" style="1" customWidth="1"/>
    <col min="10499" max="10505" width="9.6640625" style="1" customWidth="1"/>
    <col min="10506" max="10508" width="12.6640625" style="1" customWidth="1"/>
    <col min="10509" max="10513" width="9.6640625" style="1" customWidth="1"/>
    <col min="10514" max="10514" width="12.6640625" style="1" customWidth="1"/>
    <col min="10515" max="10516" width="10.88671875" style="1" customWidth="1"/>
    <col min="10517" max="10517" width="12.6640625" style="1" customWidth="1"/>
    <col min="10518" max="10752" width="9.109375" style="1"/>
    <col min="10753" max="10753" width="1.6640625" style="1" customWidth="1"/>
    <col min="10754" max="10754" width="28.6640625" style="1" customWidth="1"/>
    <col min="10755" max="10761" width="9.6640625" style="1" customWidth="1"/>
    <col min="10762" max="10764" width="12.6640625" style="1" customWidth="1"/>
    <col min="10765" max="10769" width="9.6640625" style="1" customWidth="1"/>
    <col min="10770" max="10770" width="12.6640625" style="1" customWidth="1"/>
    <col min="10771" max="10772" width="10.88671875" style="1" customWidth="1"/>
    <col min="10773" max="10773" width="12.6640625" style="1" customWidth="1"/>
    <col min="10774" max="11008" width="9.109375" style="1"/>
    <col min="11009" max="11009" width="1.6640625" style="1" customWidth="1"/>
    <col min="11010" max="11010" width="28.6640625" style="1" customWidth="1"/>
    <col min="11011" max="11017" width="9.6640625" style="1" customWidth="1"/>
    <col min="11018" max="11020" width="12.6640625" style="1" customWidth="1"/>
    <col min="11021" max="11025" width="9.6640625" style="1" customWidth="1"/>
    <col min="11026" max="11026" width="12.6640625" style="1" customWidth="1"/>
    <col min="11027" max="11028" width="10.88671875" style="1" customWidth="1"/>
    <col min="11029" max="11029" width="12.6640625" style="1" customWidth="1"/>
    <col min="11030" max="11264" width="9.109375" style="1"/>
    <col min="11265" max="11265" width="1.6640625" style="1" customWidth="1"/>
    <col min="11266" max="11266" width="28.6640625" style="1" customWidth="1"/>
    <col min="11267" max="11273" width="9.6640625" style="1" customWidth="1"/>
    <col min="11274" max="11276" width="12.6640625" style="1" customWidth="1"/>
    <col min="11277" max="11281" width="9.6640625" style="1" customWidth="1"/>
    <col min="11282" max="11282" width="12.6640625" style="1" customWidth="1"/>
    <col min="11283" max="11284" width="10.88671875" style="1" customWidth="1"/>
    <col min="11285" max="11285" width="12.6640625" style="1" customWidth="1"/>
    <col min="11286" max="11520" width="9.109375" style="1"/>
    <col min="11521" max="11521" width="1.6640625" style="1" customWidth="1"/>
    <col min="11522" max="11522" width="28.6640625" style="1" customWidth="1"/>
    <col min="11523" max="11529" width="9.6640625" style="1" customWidth="1"/>
    <col min="11530" max="11532" width="12.6640625" style="1" customWidth="1"/>
    <col min="11533" max="11537" width="9.6640625" style="1" customWidth="1"/>
    <col min="11538" max="11538" width="12.6640625" style="1" customWidth="1"/>
    <col min="11539" max="11540" width="10.88671875" style="1" customWidth="1"/>
    <col min="11541" max="11541" width="12.6640625" style="1" customWidth="1"/>
    <col min="11542" max="11776" width="9.109375" style="1"/>
    <col min="11777" max="11777" width="1.6640625" style="1" customWidth="1"/>
    <col min="11778" max="11778" width="28.6640625" style="1" customWidth="1"/>
    <col min="11779" max="11785" width="9.6640625" style="1" customWidth="1"/>
    <col min="11786" max="11788" width="12.6640625" style="1" customWidth="1"/>
    <col min="11789" max="11793" width="9.6640625" style="1" customWidth="1"/>
    <col min="11794" max="11794" width="12.6640625" style="1" customWidth="1"/>
    <col min="11795" max="11796" width="10.88671875" style="1" customWidth="1"/>
    <col min="11797" max="11797" width="12.6640625" style="1" customWidth="1"/>
    <col min="11798" max="12032" width="9.109375" style="1"/>
    <col min="12033" max="12033" width="1.6640625" style="1" customWidth="1"/>
    <col min="12034" max="12034" width="28.6640625" style="1" customWidth="1"/>
    <col min="12035" max="12041" width="9.6640625" style="1" customWidth="1"/>
    <col min="12042" max="12044" width="12.6640625" style="1" customWidth="1"/>
    <col min="12045" max="12049" width="9.6640625" style="1" customWidth="1"/>
    <col min="12050" max="12050" width="12.6640625" style="1" customWidth="1"/>
    <col min="12051" max="12052" width="10.88671875" style="1" customWidth="1"/>
    <col min="12053" max="12053" width="12.6640625" style="1" customWidth="1"/>
    <col min="12054" max="12288" width="9.109375" style="1"/>
    <col min="12289" max="12289" width="1.6640625" style="1" customWidth="1"/>
    <col min="12290" max="12290" width="28.6640625" style="1" customWidth="1"/>
    <col min="12291" max="12297" width="9.6640625" style="1" customWidth="1"/>
    <col min="12298" max="12300" width="12.6640625" style="1" customWidth="1"/>
    <col min="12301" max="12305" width="9.6640625" style="1" customWidth="1"/>
    <col min="12306" max="12306" width="12.6640625" style="1" customWidth="1"/>
    <col min="12307" max="12308" width="10.88671875" style="1" customWidth="1"/>
    <col min="12309" max="12309" width="12.6640625" style="1" customWidth="1"/>
    <col min="12310" max="12544" width="9.109375" style="1"/>
    <col min="12545" max="12545" width="1.6640625" style="1" customWidth="1"/>
    <col min="12546" max="12546" width="28.6640625" style="1" customWidth="1"/>
    <col min="12547" max="12553" width="9.6640625" style="1" customWidth="1"/>
    <col min="12554" max="12556" width="12.6640625" style="1" customWidth="1"/>
    <col min="12557" max="12561" width="9.6640625" style="1" customWidth="1"/>
    <col min="12562" max="12562" width="12.6640625" style="1" customWidth="1"/>
    <col min="12563" max="12564" width="10.88671875" style="1" customWidth="1"/>
    <col min="12565" max="12565" width="12.6640625" style="1" customWidth="1"/>
    <col min="12566" max="12800" width="9.109375" style="1"/>
    <col min="12801" max="12801" width="1.6640625" style="1" customWidth="1"/>
    <col min="12802" max="12802" width="28.6640625" style="1" customWidth="1"/>
    <col min="12803" max="12809" width="9.6640625" style="1" customWidth="1"/>
    <col min="12810" max="12812" width="12.6640625" style="1" customWidth="1"/>
    <col min="12813" max="12817" width="9.6640625" style="1" customWidth="1"/>
    <col min="12818" max="12818" width="12.6640625" style="1" customWidth="1"/>
    <col min="12819" max="12820" width="10.88671875" style="1" customWidth="1"/>
    <col min="12821" max="12821" width="12.6640625" style="1" customWidth="1"/>
    <col min="12822" max="13056" width="9.109375" style="1"/>
    <col min="13057" max="13057" width="1.6640625" style="1" customWidth="1"/>
    <col min="13058" max="13058" width="28.6640625" style="1" customWidth="1"/>
    <col min="13059" max="13065" width="9.6640625" style="1" customWidth="1"/>
    <col min="13066" max="13068" width="12.6640625" style="1" customWidth="1"/>
    <col min="13069" max="13073" width="9.6640625" style="1" customWidth="1"/>
    <col min="13074" max="13074" width="12.6640625" style="1" customWidth="1"/>
    <col min="13075" max="13076" width="10.88671875" style="1" customWidth="1"/>
    <col min="13077" max="13077" width="12.6640625" style="1" customWidth="1"/>
    <col min="13078" max="13312" width="9.109375" style="1"/>
    <col min="13313" max="13313" width="1.6640625" style="1" customWidth="1"/>
    <col min="13314" max="13314" width="28.6640625" style="1" customWidth="1"/>
    <col min="13315" max="13321" width="9.6640625" style="1" customWidth="1"/>
    <col min="13322" max="13324" width="12.6640625" style="1" customWidth="1"/>
    <col min="13325" max="13329" width="9.6640625" style="1" customWidth="1"/>
    <col min="13330" max="13330" width="12.6640625" style="1" customWidth="1"/>
    <col min="13331" max="13332" width="10.88671875" style="1" customWidth="1"/>
    <col min="13333" max="13333" width="12.6640625" style="1" customWidth="1"/>
    <col min="13334" max="13568" width="9.109375" style="1"/>
    <col min="13569" max="13569" width="1.6640625" style="1" customWidth="1"/>
    <col min="13570" max="13570" width="28.6640625" style="1" customWidth="1"/>
    <col min="13571" max="13577" width="9.6640625" style="1" customWidth="1"/>
    <col min="13578" max="13580" width="12.6640625" style="1" customWidth="1"/>
    <col min="13581" max="13585" width="9.6640625" style="1" customWidth="1"/>
    <col min="13586" max="13586" width="12.6640625" style="1" customWidth="1"/>
    <col min="13587" max="13588" width="10.88671875" style="1" customWidth="1"/>
    <col min="13589" max="13589" width="12.6640625" style="1" customWidth="1"/>
    <col min="13590" max="13824" width="9.109375" style="1"/>
    <col min="13825" max="13825" width="1.6640625" style="1" customWidth="1"/>
    <col min="13826" max="13826" width="28.6640625" style="1" customWidth="1"/>
    <col min="13827" max="13833" width="9.6640625" style="1" customWidth="1"/>
    <col min="13834" max="13836" width="12.6640625" style="1" customWidth="1"/>
    <col min="13837" max="13841" width="9.6640625" style="1" customWidth="1"/>
    <col min="13842" max="13842" width="12.6640625" style="1" customWidth="1"/>
    <col min="13843" max="13844" width="10.88671875" style="1" customWidth="1"/>
    <col min="13845" max="13845" width="12.6640625" style="1" customWidth="1"/>
    <col min="13846" max="14080" width="9.109375" style="1"/>
    <col min="14081" max="14081" width="1.6640625" style="1" customWidth="1"/>
    <col min="14082" max="14082" width="28.6640625" style="1" customWidth="1"/>
    <col min="14083" max="14089" width="9.6640625" style="1" customWidth="1"/>
    <col min="14090" max="14092" width="12.6640625" style="1" customWidth="1"/>
    <col min="14093" max="14097" width="9.6640625" style="1" customWidth="1"/>
    <col min="14098" max="14098" width="12.6640625" style="1" customWidth="1"/>
    <col min="14099" max="14100" width="10.88671875" style="1" customWidth="1"/>
    <col min="14101" max="14101" width="12.6640625" style="1" customWidth="1"/>
    <col min="14102" max="14336" width="9.109375" style="1"/>
    <col min="14337" max="14337" width="1.6640625" style="1" customWidth="1"/>
    <col min="14338" max="14338" width="28.6640625" style="1" customWidth="1"/>
    <col min="14339" max="14345" width="9.6640625" style="1" customWidth="1"/>
    <col min="14346" max="14348" width="12.6640625" style="1" customWidth="1"/>
    <col min="14349" max="14353" width="9.6640625" style="1" customWidth="1"/>
    <col min="14354" max="14354" width="12.6640625" style="1" customWidth="1"/>
    <col min="14355" max="14356" width="10.88671875" style="1" customWidth="1"/>
    <col min="14357" max="14357" width="12.6640625" style="1" customWidth="1"/>
    <col min="14358" max="14592" width="9.109375" style="1"/>
    <col min="14593" max="14593" width="1.6640625" style="1" customWidth="1"/>
    <col min="14594" max="14594" width="28.6640625" style="1" customWidth="1"/>
    <col min="14595" max="14601" width="9.6640625" style="1" customWidth="1"/>
    <col min="14602" max="14604" width="12.6640625" style="1" customWidth="1"/>
    <col min="14605" max="14609" width="9.6640625" style="1" customWidth="1"/>
    <col min="14610" max="14610" width="12.6640625" style="1" customWidth="1"/>
    <col min="14611" max="14612" width="10.88671875" style="1" customWidth="1"/>
    <col min="14613" max="14613" width="12.6640625" style="1" customWidth="1"/>
    <col min="14614" max="14848" width="9.109375" style="1"/>
    <col min="14849" max="14849" width="1.6640625" style="1" customWidth="1"/>
    <col min="14850" max="14850" width="28.6640625" style="1" customWidth="1"/>
    <col min="14851" max="14857" width="9.6640625" style="1" customWidth="1"/>
    <col min="14858" max="14860" width="12.6640625" style="1" customWidth="1"/>
    <col min="14861" max="14865" width="9.6640625" style="1" customWidth="1"/>
    <col min="14866" max="14866" width="12.6640625" style="1" customWidth="1"/>
    <col min="14867" max="14868" width="10.88671875" style="1" customWidth="1"/>
    <col min="14869" max="14869" width="12.6640625" style="1" customWidth="1"/>
    <col min="14870" max="15104" width="9.109375" style="1"/>
    <col min="15105" max="15105" width="1.6640625" style="1" customWidth="1"/>
    <col min="15106" max="15106" width="28.6640625" style="1" customWidth="1"/>
    <col min="15107" max="15113" width="9.6640625" style="1" customWidth="1"/>
    <col min="15114" max="15116" width="12.6640625" style="1" customWidth="1"/>
    <col min="15117" max="15121" width="9.6640625" style="1" customWidth="1"/>
    <col min="15122" max="15122" width="12.6640625" style="1" customWidth="1"/>
    <col min="15123" max="15124" width="10.88671875" style="1" customWidth="1"/>
    <col min="15125" max="15125" width="12.6640625" style="1" customWidth="1"/>
    <col min="15126" max="15360" width="9.109375" style="1"/>
    <col min="15361" max="15361" width="1.6640625" style="1" customWidth="1"/>
    <col min="15362" max="15362" width="28.6640625" style="1" customWidth="1"/>
    <col min="15363" max="15369" width="9.6640625" style="1" customWidth="1"/>
    <col min="15370" max="15372" width="12.6640625" style="1" customWidth="1"/>
    <col min="15373" max="15377" width="9.6640625" style="1" customWidth="1"/>
    <col min="15378" max="15378" width="12.6640625" style="1" customWidth="1"/>
    <col min="15379" max="15380" width="10.88671875" style="1" customWidth="1"/>
    <col min="15381" max="15381" width="12.6640625" style="1" customWidth="1"/>
    <col min="15382" max="15616" width="9.109375" style="1"/>
    <col min="15617" max="15617" width="1.6640625" style="1" customWidth="1"/>
    <col min="15618" max="15618" width="28.6640625" style="1" customWidth="1"/>
    <col min="15619" max="15625" width="9.6640625" style="1" customWidth="1"/>
    <col min="15626" max="15628" width="12.6640625" style="1" customWidth="1"/>
    <col min="15629" max="15633" width="9.6640625" style="1" customWidth="1"/>
    <col min="15634" max="15634" width="12.6640625" style="1" customWidth="1"/>
    <col min="15635" max="15636" width="10.88671875" style="1" customWidth="1"/>
    <col min="15637" max="15637" width="12.6640625" style="1" customWidth="1"/>
    <col min="15638" max="15872" width="9.109375" style="1"/>
    <col min="15873" max="15873" width="1.6640625" style="1" customWidth="1"/>
    <col min="15874" max="15874" width="28.6640625" style="1" customWidth="1"/>
    <col min="15875" max="15881" width="9.6640625" style="1" customWidth="1"/>
    <col min="15882" max="15884" width="12.6640625" style="1" customWidth="1"/>
    <col min="15885" max="15889" width="9.6640625" style="1" customWidth="1"/>
    <col min="15890" max="15890" width="12.6640625" style="1" customWidth="1"/>
    <col min="15891" max="15892" width="10.88671875" style="1" customWidth="1"/>
    <col min="15893" max="15893" width="12.6640625" style="1" customWidth="1"/>
    <col min="15894" max="16128" width="9.109375" style="1"/>
    <col min="16129" max="16129" width="1.6640625" style="1" customWidth="1"/>
    <col min="16130" max="16130" width="28.6640625" style="1" customWidth="1"/>
    <col min="16131" max="16137" width="9.6640625" style="1" customWidth="1"/>
    <col min="16138" max="16140" width="12.6640625" style="1" customWidth="1"/>
    <col min="16141" max="16145" width="9.6640625" style="1" customWidth="1"/>
    <col min="16146" max="16146" width="12.6640625" style="1" customWidth="1"/>
    <col min="16147" max="16148" width="10.88671875" style="1" customWidth="1"/>
    <col min="16149" max="16149" width="12.6640625" style="1" customWidth="1"/>
    <col min="16150" max="16384" width="9.109375" style="1"/>
  </cols>
  <sheetData>
    <row r="1" spans="1:246" x14ac:dyDescent="0.25">
      <c r="B1" s="1" t="s">
        <v>0</v>
      </c>
    </row>
    <row r="2" spans="1:246" ht="18" x14ac:dyDescent="0.25">
      <c r="A2" s="3"/>
      <c r="B2" s="4" t="s">
        <v>1</v>
      </c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spans="1:246" ht="15.6" x14ac:dyDescent="0.25">
      <c r="A3" s="3"/>
      <c r="B3" s="1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5" spans="1:246" ht="15.6" x14ac:dyDescent="0.25">
      <c r="B5" s="5" t="s">
        <v>42</v>
      </c>
      <c r="C5" s="6"/>
      <c r="D5" s="6"/>
      <c r="E5" s="6"/>
      <c r="F5" s="6"/>
      <c r="G5" s="6"/>
      <c r="H5" s="6"/>
      <c r="I5" s="6"/>
      <c r="J5" s="7"/>
    </row>
    <row r="6" spans="1:246" x14ac:dyDescent="0.25">
      <c r="B6" s="8"/>
      <c r="C6" s="8"/>
      <c r="D6" s="8"/>
      <c r="E6" s="8"/>
      <c r="F6" s="8"/>
      <c r="G6" s="8"/>
      <c r="H6" s="8"/>
      <c r="I6" s="8"/>
    </row>
    <row r="7" spans="1:246" ht="15.6" x14ac:dyDescent="0.25">
      <c r="B7" s="55" t="s"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1:246" ht="14.4" x14ac:dyDescent="0.25">
      <c r="B8" s="9" t="s">
        <v>4</v>
      </c>
      <c r="C8" s="10"/>
      <c r="D8" s="10"/>
      <c r="E8" s="10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46" ht="14.4" x14ac:dyDescent="0.25">
      <c r="B9" s="9" t="s">
        <v>5</v>
      </c>
      <c r="C9" s="10"/>
      <c r="D9" s="10"/>
      <c r="E9" s="10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6" ht="14.4" x14ac:dyDescent="0.35">
      <c r="B10" s="12" t="s">
        <v>6</v>
      </c>
      <c r="C10" s="10"/>
      <c r="D10" s="10"/>
      <c r="E10" s="10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46" ht="14.4" x14ac:dyDescent="0.25">
      <c r="B11" s="9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46" ht="14.4" x14ac:dyDescent="0.25">
      <c r="B12" s="9" t="s">
        <v>7</v>
      </c>
      <c r="C12" s="10"/>
      <c r="D12" s="10"/>
      <c r="E12" s="10"/>
      <c r="F12" s="10"/>
      <c r="G12" s="10"/>
      <c r="H12" s="10"/>
      <c r="I12" s="10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46" ht="14.4" x14ac:dyDescent="0.25">
      <c r="B13" s="9" t="s">
        <v>8</v>
      </c>
      <c r="C13" s="10"/>
      <c r="D13" s="10"/>
      <c r="E13" s="10"/>
      <c r="F13" s="10"/>
      <c r="G13" s="10"/>
      <c r="H13" s="10"/>
      <c r="I13" s="10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46" ht="14.4" x14ac:dyDescent="0.25">
      <c r="B14" s="13" t="s">
        <v>9</v>
      </c>
      <c r="C14" s="14"/>
      <c r="D14" s="14"/>
      <c r="E14" s="14"/>
      <c r="F14" s="14"/>
      <c r="G14" s="14"/>
      <c r="H14" s="14"/>
      <c r="I14" s="14"/>
      <c r="J14" s="15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6" spans="1:246" ht="15.6" x14ac:dyDescent="0.25">
      <c r="B16" s="17" t="s">
        <v>10</v>
      </c>
      <c r="C16" s="18"/>
      <c r="D16" s="18"/>
      <c r="E16" s="18"/>
      <c r="F16" s="18"/>
      <c r="G16" s="18"/>
      <c r="H16" s="18"/>
      <c r="I16" s="18"/>
    </row>
    <row r="17" spans="1:246" ht="14.4" x14ac:dyDescent="0.25">
      <c r="B17" s="19"/>
      <c r="C17" s="18"/>
      <c r="D17" s="18"/>
      <c r="E17" s="18"/>
      <c r="F17" s="18"/>
      <c r="G17" s="18"/>
      <c r="H17" s="18"/>
      <c r="I17" s="18"/>
    </row>
    <row r="18" spans="1:246" x14ac:dyDescent="0.25">
      <c r="A18" s="20"/>
      <c r="B18" s="19"/>
      <c r="C18" s="21"/>
      <c r="D18" s="21"/>
      <c r="E18" s="21"/>
      <c r="F18" s="21"/>
      <c r="G18" s="21"/>
      <c r="H18" s="21"/>
      <c r="I18" s="21"/>
      <c r="J18" s="22"/>
      <c r="K18" s="22"/>
      <c r="L18" s="22"/>
      <c r="M18" s="23"/>
      <c r="N18" s="23"/>
      <c r="O18" s="23"/>
      <c r="P18" s="24"/>
      <c r="Q18" s="24"/>
      <c r="R18" s="25"/>
      <c r="S18" s="24"/>
      <c r="T18" s="24"/>
      <c r="U18" s="24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</row>
    <row r="19" spans="1:246" x14ac:dyDescent="0.25">
      <c r="A19" s="20"/>
      <c r="B19" s="26" t="s">
        <v>43</v>
      </c>
      <c r="C19" s="56" t="s">
        <v>11</v>
      </c>
      <c r="D19" s="57"/>
      <c r="E19" s="58"/>
      <c r="F19" s="27" t="s">
        <v>12</v>
      </c>
      <c r="G19" s="28" t="s">
        <v>13</v>
      </c>
      <c r="H19" s="29" t="s">
        <v>14</v>
      </c>
      <c r="I19" s="28" t="s">
        <v>15</v>
      </c>
      <c r="J19" s="59" t="s">
        <v>16</v>
      </c>
      <c r="K19" s="60"/>
      <c r="L19" s="61"/>
      <c r="M19" s="62" t="s">
        <v>17</v>
      </c>
      <c r="N19" s="62" t="s">
        <v>18</v>
      </c>
      <c r="O19" s="62" t="s">
        <v>19</v>
      </c>
      <c r="P19" s="64" t="s">
        <v>20</v>
      </c>
      <c r="Q19" s="64" t="s">
        <v>21</v>
      </c>
      <c r="R19" s="66" t="s">
        <v>22</v>
      </c>
      <c r="S19" s="68" t="s">
        <v>23</v>
      </c>
      <c r="T19" s="68" t="s">
        <v>24</v>
      </c>
      <c r="U19" s="66" t="s">
        <v>25</v>
      </c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</row>
    <row r="20" spans="1:246" x14ac:dyDescent="0.25">
      <c r="A20" s="20"/>
      <c r="B20" s="31" t="s">
        <v>26</v>
      </c>
      <c r="C20" s="30" t="s">
        <v>27</v>
      </c>
      <c r="D20" s="32" t="s">
        <v>28</v>
      </c>
      <c r="E20" s="30" t="s">
        <v>29</v>
      </c>
      <c r="F20" s="33"/>
      <c r="G20" s="31"/>
      <c r="H20" s="33"/>
      <c r="I20" s="31"/>
      <c r="J20" s="34" t="s">
        <v>27</v>
      </c>
      <c r="K20" s="35" t="s">
        <v>28</v>
      </c>
      <c r="L20" s="36" t="s">
        <v>29</v>
      </c>
      <c r="M20" s="63"/>
      <c r="N20" s="63"/>
      <c r="O20" s="63"/>
      <c r="P20" s="65"/>
      <c r="Q20" s="65"/>
      <c r="R20" s="67"/>
      <c r="S20" s="69"/>
      <c r="T20" s="69"/>
      <c r="U20" s="67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</row>
    <row r="21" spans="1:246" x14ac:dyDescent="0.25">
      <c r="A21" s="20"/>
      <c r="B21" s="37" t="s">
        <v>44</v>
      </c>
      <c r="C21" s="38">
        <f>(0.49987/1.102)*1.038</f>
        <v>0.47083943738656986</v>
      </c>
      <c r="D21" s="38">
        <f>(0.51569/1.102)*1.038</f>
        <v>0.48574067150635203</v>
      </c>
      <c r="E21" s="38">
        <f>(0.43579/1.102)*1.038</f>
        <v>0.41048096188747735</v>
      </c>
      <c r="F21" s="38">
        <f>(0.01731/1.102)*1.038</f>
        <v>1.6304700544464607E-2</v>
      </c>
      <c r="G21" s="73">
        <v>0</v>
      </c>
      <c r="H21" s="73">
        <v>0</v>
      </c>
      <c r="I21" s="73">
        <v>0</v>
      </c>
      <c r="J21" s="39">
        <f>C21+$F$21</f>
        <v>0.48714413793103445</v>
      </c>
      <c r="K21" s="39">
        <f>D21+$F$21</f>
        <v>0.50204537205081667</v>
      </c>
      <c r="L21" s="39">
        <f>E21+$F$21</f>
        <v>0.42678566243194194</v>
      </c>
      <c r="M21" s="76">
        <v>5.4000000000000001E-4</v>
      </c>
      <c r="N21" s="76">
        <v>7.26E-3</v>
      </c>
      <c r="O21" s="79">
        <v>0</v>
      </c>
      <c r="P21" s="76">
        <v>3.7999999999999997E-4</v>
      </c>
      <c r="Q21" s="76">
        <v>0</v>
      </c>
      <c r="R21" s="82">
        <v>8.1799999999999998E-3</v>
      </c>
      <c r="S21" s="76">
        <v>0</v>
      </c>
      <c r="T21" s="76">
        <v>0</v>
      </c>
      <c r="U21" s="82">
        <v>0</v>
      </c>
      <c r="V21" s="20"/>
      <c r="W21" s="20"/>
      <c r="X21" s="40"/>
      <c r="Y21" s="40"/>
      <c r="Z21" s="4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</row>
    <row r="22" spans="1:246" x14ac:dyDescent="0.25">
      <c r="A22" s="20"/>
      <c r="B22" s="37" t="s">
        <v>45</v>
      </c>
      <c r="C22" s="38">
        <f>(0.55481/1.102)*1.038</f>
        <v>0.52258872958257707</v>
      </c>
      <c r="D22" s="38">
        <f>(0.55968/1.102)*1.038</f>
        <v>0.52717589836660605</v>
      </c>
      <c r="E22" s="38">
        <f>(0.46705/1.102)*1.038</f>
        <v>0.43992549909255896</v>
      </c>
      <c r="F22" s="38">
        <f>(0.01731/1.102)*1.038</f>
        <v>1.6304700544464607E-2</v>
      </c>
      <c r="G22" s="74"/>
      <c r="H22" s="74"/>
      <c r="I22" s="74"/>
      <c r="J22" s="39">
        <f>C22+$F$22</f>
        <v>0.53889343012704172</v>
      </c>
      <c r="K22" s="39">
        <f>D22+$F$22</f>
        <v>0.5434805989110707</v>
      </c>
      <c r="L22" s="39">
        <f>E22+$F$22</f>
        <v>0.45623019963702355</v>
      </c>
      <c r="M22" s="77"/>
      <c r="N22" s="77"/>
      <c r="O22" s="80"/>
      <c r="P22" s="77"/>
      <c r="Q22" s="77"/>
      <c r="R22" s="83"/>
      <c r="S22" s="77"/>
      <c r="T22" s="77"/>
      <c r="U22" s="83"/>
      <c r="V22" s="20"/>
      <c r="W22" s="20"/>
      <c r="X22" s="40"/>
      <c r="Y22" s="40"/>
      <c r="Z22" s="4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</row>
    <row r="23" spans="1:246" x14ac:dyDescent="0.25">
      <c r="A23" s="20"/>
      <c r="B23" s="37" t="s">
        <v>46</v>
      </c>
      <c r="C23" s="38">
        <f>(0.50987/1.102)*1.038</f>
        <v>0.4802586751361162</v>
      </c>
      <c r="D23" s="38">
        <f>(0.53764/1.102)*1.038</f>
        <v>0.50641589836660617</v>
      </c>
      <c r="E23" s="38">
        <f>(0.45153/1.102)*1.038</f>
        <v>0.42530684210526315</v>
      </c>
      <c r="F23" s="38">
        <f>(0.01731/1.102)*1.038</f>
        <v>1.6304700544464607E-2</v>
      </c>
      <c r="G23" s="75"/>
      <c r="H23" s="75"/>
      <c r="I23" s="75"/>
      <c r="J23" s="39">
        <f>C23+$F$23</f>
        <v>0.49656337568058079</v>
      </c>
      <c r="K23" s="39">
        <f>D23+$F$23</f>
        <v>0.52272059891107081</v>
      </c>
      <c r="L23" s="39">
        <f>E23+$F$23</f>
        <v>0.44161154264972774</v>
      </c>
      <c r="M23" s="78"/>
      <c r="N23" s="78"/>
      <c r="O23" s="81"/>
      <c r="P23" s="78"/>
      <c r="Q23" s="78"/>
      <c r="R23" s="84"/>
      <c r="S23" s="78"/>
      <c r="T23" s="78"/>
      <c r="U23" s="84"/>
      <c r="V23" s="20"/>
      <c r="W23" s="20"/>
      <c r="X23" s="40"/>
      <c r="Y23" s="40"/>
      <c r="Z23" s="4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</row>
    <row r="24" spans="1:246" x14ac:dyDescent="0.25">
      <c r="A24" s="20"/>
      <c r="B24" s="41" t="s">
        <v>30</v>
      </c>
      <c r="C24" s="42">
        <v>0</v>
      </c>
      <c r="D24" s="42">
        <v>0</v>
      </c>
      <c r="E24" s="42">
        <v>0</v>
      </c>
      <c r="F24" s="42">
        <v>0</v>
      </c>
      <c r="G24" s="43">
        <v>71.692499999999995</v>
      </c>
      <c r="H24" s="42">
        <v>0</v>
      </c>
      <c r="I24" s="42">
        <v>0</v>
      </c>
      <c r="J24" s="85">
        <v>71.692499999999995</v>
      </c>
      <c r="K24" s="86"/>
      <c r="L24" s="87"/>
      <c r="M24" s="44">
        <v>425.12529999999998</v>
      </c>
      <c r="N24" s="45">
        <v>0</v>
      </c>
      <c r="O24" s="46">
        <v>220.90010000000001</v>
      </c>
      <c r="P24" s="45">
        <v>0</v>
      </c>
      <c r="Q24" s="47">
        <v>0</v>
      </c>
      <c r="R24" s="48">
        <v>646.02539999999999</v>
      </c>
      <c r="S24" s="45">
        <v>0</v>
      </c>
      <c r="T24" s="45">
        <v>0</v>
      </c>
      <c r="U24" s="48">
        <v>0</v>
      </c>
      <c r="V24" s="20"/>
      <c r="W24" s="20"/>
      <c r="X24" s="40"/>
      <c r="Y24" s="40"/>
      <c r="Z24" s="4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</row>
    <row r="25" spans="1:246" x14ac:dyDescent="0.25">
      <c r="B25" s="41" t="s">
        <v>31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70">
        <v>0</v>
      </c>
      <c r="K25" s="71"/>
      <c r="L25" s="72"/>
      <c r="M25" s="44">
        <v>31.364099999999997</v>
      </c>
      <c r="N25" s="45">
        <v>0</v>
      </c>
      <c r="O25" s="45">
        <v>0</v>
      </c>
      <c r="P25" s="45">
        <v>0</v>
      </c>
      <c r="Q25" s="45">
        <v>0</v>
      </c>
      <c r="R25" s="48">
        <v>31.364099999999997</v>
      </c>
      <c r="S25" s="45">
        <v>0</v>
      </c>
      <c r="T25" s="45">
        <v>0</v>
      </c>
      <c r="U25" s="49">
        <v>0</v>
      </c>
      <c r="X25" s="40"/>
      <c r="Y25" s="40"/>
      <c r="Z25" s="40"/>
    </row>
    <row r="26" spans="1:246" ht="21.75" customHeight="1" x14ac:dyDescent="0.25">
      <c r="B26" s="50" t="s">
        <v>32</v>
      </c>
      <c r="C26" s="51"/>
      <c r="D26" s="51"/>
      <c r="E26" s="51"/>
      <c r="F26" s="51"/>
      <c r="G26" s="51"/>
      <c r="H26" s="51"/>
      <c r="I26" s="51"/>
      <c r="J26" s="88" t="s">
        <v>33</v>
      </c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9"/>
    </row>
    <row r="27" spans="1:246" x14ac:dyDescent="0.25">
      <c r="B27" s="52"/>
    </row>
    <row r="28" spans="1:246" ht="15.6" x14ac:dyDescent="0.25">
      <c r="B28" s="17" t="s">
        <v>34</v>
      </c>
      <c r="C28" s="18"/>
      <c r="D28" s="18"/>
      <c r="E28" s="18"/>
      <c r="F28" s="18"/>
      <c r="G28" s="18"/>
      <c r="H28" s="18"/>
      <c r="I28" s="18"/>
    </row>
    <row r="29" spans="1:246" ht="15.6" x14ac:dyDescent="0.25">
      <c r="B29" s="17"/>
      <c r="C29" s="18"/>
      <c r="D29" s="18"/>
      <c r="E29" s="18"/>
      <c r="F29" s="18"/>
      <c r="G29" s="18"/>
      <c r="H29" s="18"/>
      <c r="I29" s="18"/>
    </row>
    <row r="30" spans="1:246" ht="15.6" x14ac:dyDescent="0.25">
      <c r="B30" s="17"/>
      <c r="C30" s="18"/>
      <c r="D30" s="18"/>
      <c r="E30" s="18"/>
      <c r="F30" s="18"/>
      <c r="G30" s="18"/>
      <c r="H30" s="18"/>
      <c r="I30" s="18"/>
    </row>
    <row r="31" spans="1:246" ht="12.75" customHeight="1" x14ac:dyDescent="0.25">
      <c r="A31" s="20"/>
      <c r="B31" s="26" t="s">
        <v>43</v>
      </c>
      <c r="C31" s="56" t="s">
        <v>11</v>
      </c>
      <c r="D31" s="57"/>
      <c r="E31" s="58"/>
      <c r="F31" s="27" t="s">
        <v>12</v>
      </c>
      <c r="G31" s="28" t="s">
        <v>13</v>
      </c>
      <c r="H31" s="29" t="s">
        <v>14</v>
      </c>
      <c r="I31" s="28" t="s">
        <v>15</v>
      </c>
      <c r="J31" s="59" t="s">
        <v>16</v>
      </c>
      <c r="K31" s="60"/>
      <c r="L31" s="61"/>
      <c r="M31" s="62" t="s">
        <v>17</v>
      </c>
      <c r="N31" s="62" t="s">
        <v>18</v>
      </c>
      <c r="O31" s="62" t="s">
        <v>19</v>
      </c>
      <c r="P31" s="64" t="s">
        <v>20</v>
      </c>
      <c r="Q31" s="64" t="s">
        <v>21</v>
      </c>
      <c r="R31" s="66" t="s">
        <v>22</v>
      </c>
      <c r="S31" s="68" t="s">
        <v>23</v>
      </c>
      <c r="T31" s="68" t="s">
        <v>24</v>
      </c>
      <c r="U31" s="66" t="s">
        <v>25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</row>
    <row r="32" spans="1:246" x14ac:dyDescent="0.25">
      <c r="A32" s="20"/>
      <c r="B32" s="31" t="s">
        <v>26</v>
      </c>
      <c r="C32" s="30" t="s">
        <v>27</v>
      </c>
      <c r="D32" s="32" t="s">
        <v>28</v>
      </c>
      <c r="E32" s="30" t="s">
        <v>29</v>
      </c>
      <c r="F32" s="33"/>
      <c r="G32" s="31"/>
      <c r="H32" s="33"/>
      <c r="I32" s="31"/>
      <c r="J32" s="34" t="s">
        <v>27</v>
      </c>
      <c r="K32" s="35" t="s">
        <v>28</v>
      </c>
      <c r="L32" s="36" t="s">
        <v>29</v>
      </c>
      <c r="M32" s="63"/>
      <c r="N32" s="63"/>
      <c r="O32" s="63"/>
      <c r="P32" s="65"/>
      <c r="Q32" s="65"/>
      <c r="R32" s="67"/>
      <c r="S32" s="69"/>
      <c r="T32" s="69"/>
      <c r="U32" s="67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</row>
    <row r="33" spans="1:246" x14ac:dyDescent="0.25">
      <c r="A33" s="20"/>
      <c r="B33" s="37" t="s">
        <v>44</v>
      </c>
      <c r="C33" s="38">
        <f>(0.49987/1.102)*1.038</f>
        <v>0.47083943738656986</v>
      </c>
      <c r="D33" s="38">
        <f>(0.51569/1.102)*1.038</f>
        <v>0.48574067150635203</v>
      </c>
      <c r="E33" s="38">
        <f>(0.43579/1.102)*1.038</f>
        <v>0.41048096188747735</v>
      </c>
      <c r="F33" s="38">
        <f>(0.01731/1.102)*1.038</f>
        <v>1.6304700544464607E-2</v>
      </c>
      <c r="G33" s="73">
        <v>0</v>
      </c>
      <c r="H33" s="73">
        <v>0</v>
      </c>
      <c r="I33" s="73">
        <v>0</v>
      </c>
      <c r="J33" s="39">
        <f>C33+$F$33</f>
        <v>0.48714413793103445</v>
      </c>
      <c r="K33" s="39">
        <f>D33+$F$33</f>
        <v>0.50204537205081667</v>
      </c>
      <c r="L33" s="39">
        <f>E33+$F$33</f>
        <v>0.42678566243194194</v>
      </c>
      <c r="M33" s="76">
        <v>4.8000000000000001E-4</v>
      </c>
      <c r="N33" s="76">
        <v>7.26E-3</v>
      </c>
      <c r="O33" s="79">
        <v>0</v>
      </c>
      <c r="P33" s="76">
        <v>3.7999999999999997E-4</v>
      </c>
      <c r="Q33" s="76">
        <v>0</v>
      </c>
      <c r="R33" s="82">
        <v>8.1200000000000005E-3</v>
      </c>
      <c r="S33" s="76">
        <v>0</v>
      </c>
      <c r="T33" s="76">
        <v>0</v>
      </c>
      <c r="U33" s="82">
        <v>0</v>
      </c>
      <c r="V33" s="20"/>
      <c r="W33" s="20"/>
      <c r="X33" s="40"/>
      <c r="Y33" s="40"/>
      <c r="Z33" s="4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</row>
    <row r="34" spans="1:246" x14ac:dyDescent="0.25">
      <c r="A34" s="20"/>
      <c r="B34" s="37" t="s">
        <v>45</v>
      </c>
      <c r="C34" s="38">
        <f>(0.55481/1.102)*1.038</f>
        <v>0.52258872958257707</v>
      </c>
      <c r="D34" s="38">
        <f>(0.55968/1.102)*1.038</f>
        <v>0.52717589836660605</v>
      </c>
      <c r="E34" s="38">
        <f>(0.46705/1.102)*1.038</f>
        <v>0.43992549909255896</v>
      </c>
      <c r="F34" s="38">
        <f>(0.01731/1.102)*1.038</f>
        <v>1.6304700544464607E-2</v>
      </c>
      <c r="G34" s="74">
        <v>0</v>
      </c>
      <c r="H34" s="74">
        <v>0</v>
      </c>
      <c r="I34" s="74">
        <v>0</v>
      </c>
      <c r="J34" s="39">
        <f t="shared" ref="J34:L35" si="0">C34+$F$22</f>
        <v>0.53889343012704172</v>
      </c>
      <c r="K34" s="39">
        <f t="shared" si="0"/>
        <v>0.5434805989110707</v>
      </c>
      <c r="L34" s="39">
        <f t="shared" si="0"/>
        <v>0.45623019963702355</v>
      </c>
      <c r="M34" s="77"/>
      <c r="N34" s="77"/>
      <c r="O34" s="80"/>
      <c r="P34" s="77"/>
      <c r="Q34" s="77"/>
      <c r="R34" s="83"/>
      <c r="S34" s="77"/>
      <c r="T34" s="77"/>
      <c r="U34" s="83"/>
      <c r="V34" s="20"/>
      <c r="W34" s="20"/>
      <c r="X34" s="40"/>
      <c r="Y34" s="40"/>
      <c r="Z34" s="4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</row>
    <row r="35" spans="1:246" x14ac:dyDescent="0.25">
      <c r="A35" s="20"/>
      <c r="B35" s="37" t="s">
        <v>46</v>
      </c>
      <c r="C35" s="38">
        <f>(0.50987/1.102)*1.038</f>
        <v>0.4802586751361162</v>
      </c>
      <c r="D35" s="38">
        <f>(0.53764/1.102)*1.038</f>
        <v>0.50641589836660617</v>
      </c>
      <c r="E35" s="38">
        <f>(0.45153/1.102)*1.038</f>
        <v>0.42530684210526315</v>
      </c>
      <c r="F35" s="38">
        <f>(0.01731/1.102)*1.038</f>
        <v>1.6304700544464607E-2</v>
      </c>
      <c r="G35" s="75">
        <v>0</v>
      </c>
      <c r="H35" s="75">
        <v>0</v>
      </c>
      <c r="I35" s="75">
        <v>0</v>
      </c>
      <c r="J35" s="39">
        <f t="shared" si="0"/>
        <v>0.49656337568058079</v>
      </c>
      <c r="K35" s="39">
        <f t="shared" si="0"/>
        <v>0.52272059891107081</v>
      </c>
      <c r="L35" s="39">
        <f t="shared" si="0"/>
        <v>0.44161154264972774</v>
      </c>
      <c r="M35" s="78"/>
      <c r="N35" s="78"/>
      <c r="O35" s="81"/>
      <c r="P35" s="78"/>
      <c r="Q35" s="78"/>
      <c r="R35" s="84"/>
      <c r="S35" s="78"/>
      <c r="T35" s="78"/>
      <c r="U35" s="84"/>
      <c r="V35" s="20"/>
      <c r="W35" s="20"/>
      <c r="X35" s="40"/>
      <c r="Y35" s="40"/>
      <c r="Z35" s="4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</row>
    <row r="36" spans="1:246" x14ac:dyDescent="0.25">
      <c r="A36" s="20"/>
      <c r="B36" s="41" t="s">
        <v>30</v>
      </c>
      <c r="C36" s="42">
        <v>0</v>
      </c>
      <c r="D36" s="42">
        <v>0</v>
      </c>
      <c r="E36" s="42">
        <v>0</v>
      </c>
      <c r="F36" s="42">
        <v>0</v>
      </c>
      <c r="G36" s="43">
        <v>71.692499999999995</v>
      </c>
      <c r="H36" s="42">
        <v>0</v>
      </c>
      <c r="I36" s="42">
        <v>0</v>
      </c>
      <c r="J36" s="85">
        <v>71.692499999999995</v>
      </c>
      <c r="K36" s="86"/>
      <c r="L36" s="87"/>
      <c r="M36" s="44">
        <v>382.61269999999996</v>
      </c>
      <c r="N36" s="45">
        <v>0</v>
      </c>
      <c r="O36" s="46">
        <v>220.90010000000001</v>
      </c>
      <c r="P36" s="45">
        <v>0</v>
      </c>
      <c r="Q36" s="47">
        <v>0</v>
      </c>
      <c r="R36" s="48">
        <v>603.51279999999997</v>
      </c>
      <c r="S36" s="45">
        <v>0</v>
      </c>
      <c r="T36" s="45">
        <v>0</v>
      </c>
      <c r="U36" s="48">
        <v>0</v>
      </c>
      <c r="V36" s="20"/>
      <c r="W36" s="20"/>
      <c r="X36" s="40"/>
      <c r="Y36" s="40"/>
      <c r="Z36" s="4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</row>
    <row r="37" spans="1:246" x14ac:dyDescent="0.25">
      <c r="B37" s="41" t="s">
        <v>31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70">
        <v>0</v>
      </c>
      <c r="K37" s="71"/>
      <c r="L37" s="72"/>
      <c r="M37" s="44">
        <v>28.163600000000002</v>
      </c>
      <c r="N37" s="45">
        <v>0</v>
      </c>
      <c r="O37" s="45">
        <v>0</v>
      </c>
      <c r="P37" s="45">
        <v>0</v>
      </c>
      <c r="Q37" s="45">
        <v>0</v>
      </c>
      <c r="R37" s="48">
        <v>28.163600000000002</v>
      </c>
      <c r="S37" s="45">
        <v>0</v>
      </c>
      <c r="T37" s="45">
        <v>0</v>
      </c>
      <c r="U37" s="49">
        <v>0</v>
      </c>
      <c r="X37" s="40"/>
      <c r="Y37" s="40"/>
      <c r="Z37" s="40"/>
    </row>
    <row r="38" spans="1:246" ht="21" customHeight="1" x14ac:dyDescent="0.25">
      <c r="B38" s="50" t="s">
        <v>32</v>
      </c>
      <c r="C38" s="51"/>
      <c r="D38" s="51"/>
      <c r="E38" s="51"/>
      <c r="F38" s="51"/>
      <c r="G38" s="51"/>
      <c r="H38" s="51"/>
      <c r="I38" s="51"/>
      <c r="J38" s="88" t="s">
        <v>33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9"/>
    </row>
    <row r="39" spans="1:246" ht="15.6" x14ac:dyDescent="0.25">
      <c r="B39" s="17"/>
      <c r="C39" s="18"/>
      <c r="D39" s="18"/>
      <c r="E39" s="18"/>
      <c r="F39" s="18"/>
      <c r="G39" s="18"/>
      <c r="H39" s="18"/>
      <c r="I39" s="18"/>
    </row>
    <row r="40" spans="1:246" ht="15.6" x14ac:dyDescent="0.25">
      <c r="B40" s="17"/>
      <c r="C40" s="18"/>
      <c r="D40" s="18"/>
      <c r="E40" s="18"/>
      <c r="F40" s="18"/>
      <c r="G40" s="18"/>
      <c r="H40" s="18"/>
      <c r="I40" s="18"/>
    </row>
    <row r="41" spans="1:246" ht="15.6" x14ac:dyDescent="0.25">
      <c r="B41" s="17" t="s">
        <v>35</v>
      </c>
      <c r="C41" s="18"/>
      <c r="D41" s="18"/>
      <c r="E41" s="18"/>
      <c r="F41" s="18"/>
      <c r="G41" s="18"/>
      <c r="H41" s="18"/>
      <c r="I41" s="18"/>
    </row>
    <row r="42" spans="1:246" ht="15.6" x14ac:dyDescent="0.25">
      <c r="B42" s="17"/>
      <c r="C42" s="18"/>
      <c r="D42" s="18"/>
      <c r="E42" s="18"/>
      <c r="F42" s="18"/>
      <c r="G42" s="18"/>
      <c r="H42" s="18"/>
      <c r="I42" s="18"/>
    </row>
    <row r="43" spans="1:246" ht="15.6" x14ac:dyDescent="0.25">
      <c r="B43" s="17"/>
      <c r="C43" s="18"/>
      <c r="D43" s="18"/>
      <c r="E43" s="18"/>
      <c r="F43" s="18"/>
      <c r="G43" s="18"/>
      <c r="H43" s="18"/>
      <c r="I43" s="18"/>
    </row>
    <row r="44" spans="1:246" ht="12.75" customHeight="1" x14ac:dyDescent="0.25">
      <c r="A44" s="20"/>
      <c r="B44" s="26" t="s">
        <v>43</v>
      </c>
      <c r="C44" s="56" t="s">
        <v>11</v>
      </c>
      <c r="D44" s="57"/>
      <c r="E44" s="58"/>
      <c r="F44" s="27" t="s">
        <v>12</v>
      </c>
      <c r="G44" s="28" t="s">
        <v>13</v>
      </c>
      <c r="H44" s="29" t="s">
        <v>14</v>
      </c>
      <c r="I44" s="28" t="s">
        <v>15</v>
      </c>
      <c r="J44" s="59" t="s">
        <v>16</v>
      </c>
      <c r="K44" s="60"/>
      <c r="L44" s="61"/>
      <c r="M44" s="62" t="s">
        <v>17</v>
      </c>
      <c r="N44" s="62" t="s">
        <v>18</v>
      </c>
      <c r="O44" s="62" t="s">
        <v>19</v>
      </c>
      <c r="P44" s="64" t="s">
        <v>20</v>
      </c>
      <c r="Q44" s="64" t="s">
        <v>21</v>
      </c>
      <c r="R44" s="66" t="s">
        <v>22</v>
      </c>
      <c r="S44" s="68" t="s">
        <v>23</v>
      </c>
      <c r="T44" s="68" t="s">
        <v>24</v>
      </c>
      <c r="U44" s="66" t="s">
        <v>25</v>
      </c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</row>
    <row r="45" spans="1:246" x14ac:dyDescent="0.25">
      <c r="A45" s="20"/>
      <c r="B45" s="31" t="s">
        <v>26</v>
      </c>
      <c r="C45" s="30" t="s">
        <v>27</v>
      </c>
      <c r="D45" s="32" t="s">
        <v>28</v>
      </c>
      <c r="E45" s="30" t="s">
        <v>29</v>
      </c>
      <c r="F45" s="33"/>
      <c r="G45" s="31"/>
      <c r="H45" s="33"/>
      <c r="I45" s="31"/>
      <c r="J45" s="34" t="s">
        <v>27</v>
      </c>
      <c r="K45" s="35" t="s">
        <v>28</v>
      </c>
      <c r="L45" s="36" t="s">
        <v>29</v>
      </c>
      <c r="M45" s="63"/>
      <c r="N45" s="63"/>
      <c r="O45" s="63"/>
      <c r="P45" s="65"/>
      <c r="Q45" s="65"/>
      <c r="R45" s="67"/>
      <c r="S45" s="69"/>
      <c r="T45" s="69"/>
      <c r="U45" s="67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</row>
    <row r="46" spans="1:246" x14ac:dyDescent="0.25">
      <c r="A46" s="20"/>
      <c r="B46" s="37" t="s">
        <v>44</v>
      </c>
      <c r="C46" s="38">
        <f>(0.49987/1.102)*1.038</f>
        <v>0.47083943738656986</v>
      </c>
      <c r="D46" s="38">
        <f>(0.51569/1.102)*1.038</f>
        <v>0.48574067150635203</v>
      </c>
      <c r="E46" s="38">
        <f>(0.43579/1.102)*1.038</f>
        <v>0.41048096188747735</v>
      </c>
      <c r="F46" s="38">
        <f>(0.01731/1.102)*1.038</f>
        <v>1.6304700544464607E-2</v>
      </c>
      <c r="G46" s="73">
        <v>0</v>
      </c>
      <c r="H46" s="73">
        <v>0</v>
      </c>
      <c r="I46" s="73">
        <v>0</v>
      </c>
      <c r="J46" s="39">
        <f>C46+$F$46</f>
        <v>0.48714413793103445</v>
      </c>
      <c r="K46" s="39">
        <f>D46+$F$46</f>
        <v>0.50204537205081667</v>
      </c>
      <c r="L46" s="39">
        <f>E46+$F$46</f>
        <v>0.42678566243194194</v>
      </c>
      <c r="M46" s="76">
        <v>4.2999999999999999E-4</v>
      </c>
      <c r="N46" s="76">
        <v>7.26E-3</v>
      </c>
      <c r="O46" s="79">
        <v>0</v>
      </c>
      <c r="P46" s="76">
        <v>3.7999999999999997E-4</v>
      </c>
      <c r="Q46" s="76">
        <v>0</v>
      </c>
      <c r="R46" s="82">
        <v>8.069999999999999E-3</v>
      </c>
      <c r="S46" s="76">
        <v>0</v>
      </c>
      <c r="T46" s="76">
        <v>0</v>
      </c>
      <c r="U46" s="82">
        <v>0</v>
      </c>
      <c r="V46" s="20"/>
      <c r="W46" s="20"/>
      <c r="X46" s="40"/>
      <c r="Y46" s="40"/>
      <c r="Z46" s="4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</row>
    <row r="47" spans="1:246" x14ac:dyDescent="0.25">
      <c r="A47" s="20"/>
      <c r="B47" s="37" t="s">
        <v>45</v>
      </c>
      <c r="C47" s="38">
        <f>(0.55481/1.102)*1.038</f>
        <v>0.52258872958257707</v>
      </c>
      <c r="D47" s="38">
        <f>(0.55968/1.102)*1.038</f>
        <v>0.52717589836660605</v>
      </c>
      <c r="E47" s="38">
        <f>(0.46705/1.102)*1.038</f>
        <v>0.43992549909255896</v>
      </c>
      <c r="F47" s="38">
        <f>(0.01731/1.102)*1.038</f>
        <v>1.6304700544464607E-2</v>
      </c>
      <c r="G47" s="74">
        <v>0</v>
      </c>
      <c r="H47" s="74">
        <v>0</v>
      </c>
      <c r="I47" s="74">
        <v>0</v>
      </c>
      <c r="J47" s="39">
        <f t="shared" ref="J47:L48" si="1">C47+$F$22</f>
        <v>0.53889343012704172</v>
      </c>
      <c r="K47" s="39">
        <f t="shared" si="1"/>
        <v>0.5434805989110707</v>
      </c>
      <c r="L47" s="39">
        <f t="shared" si="1"/>
        <v>0.45623019963702355</v>
      </c>
      <c r="M47" s="77"/>
      <c r="N47" s="77"/>
      <c r="O47" s="80"/>
      <c r="P47" s="77"/>
      <c r="Q47" s="77"/>
      <c r="R47" s="83"/>
      <c r="S47" s="77"/>
      <c r="T47" s="77"/>
      <c r="U47" s="83"/>
      <c r="V47" s="20"/>
      <c r="W47" s="20"/>
      <c r="X47" s="40"/>
      <c r="Y47" s="40"/>
      <c r="Z47" s="4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</row>
    <row r="48" spans="1:246" x14ac:dyDescent="0.25">
      <c r="A48" s="20"/>
      <c r="B48" s="37" t="s">
        <v>46</v>
      </c>
      <c r="C48" s="38">
        <f>(0.50987/1.102)*1.038</f>
        <v>0.4802586751361162</v>
      </c>
      <c r="D48" s="38">
        <f>(0.53764/1.102)*1.038</f>
        <v>0.50641589836660617</v>
      </c>
      <c r="E48" s="38">
        <f>(0.45153/1.102)*1.038</f>
        <v>0.42530684210526315</v>
      </c>
      <c r="F48" s="38">
        <f>(0.01731/1.102)*1.038</f>
        <v>1.6304700544464607E-2</v>
      </c>
      <c r="G48" s="75">
        <v>71.692499999999995</v>
      </c>
      <c r="H48" s="75">
        <v>0</v>
      </c>
      <c r="I48" s="75">
        <v>0</v>
      </c>
      <c r="J48" s="39">
        <f t="shared" si="1"/>
        <v>0.49656337568058079</v>
      </c>
      <c r="K48" s="39">
        <f t="shared" si="1"/>
        <v>0.52272059891107081</v>
      </c>
      <c r="L48" s="39">
        <f t="shared" si="1"/>
        <v>0.44161154264972774</v>
      </c>
      <c r="M48" s="78"/>
      <c r="N48" s="78"/>
      <c r="O48" s="81"/>
      <c r="P48" s="78"/>
      <c r="Q48" s="78"/>
      <c r="R48" s="84"/>
      <c r="S48" s="78"/>
      <c r="T48" s="78"/>
      <c r="U48" s="84"/>
      <c r="V48" s="20"/>
      <c r="W48" s="20"/>
      <c r="X48" s="40"/>
      <c r="Y48" s="40"/>
      <c r="Z48" s="4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</row>
    <row r="49" spans="1:246" x14ac:dyDescent="0.25">
      <c r="A49" s="20"/>
      <c r="B49" s="41" t="s">
        <v>30</v>
      </c>
      <c r="C49" s="42">
        <v>0</v>
      </c>
      <c r="D49" s="42">
        <v>0</v>
      </c>
      <c r="E49" s="42">
        <v>0</v>
      </c>
      <c r="F49" s="42">
        <v>0</v>
      </c>
      <c r="G49" s="43">
        <v>71.692499999999995</v>
      </c>
      <c r="H49" s="42">
        <v>0</v>
      </c>
      <c r="I49" s="42">
        <v>0</v>
      </c>
      <c r="J49" s="85">
        <v>71.692499999999995</v>
      </c>
      <c r="K49" s="86"/>
      <c r="L49" s="87"/>
      <c r="M49" s="44">
        <v>369.67419999999998</v>
      </c>
      <c r="N49" s="45">
        <v>0</v>
      </c>
      <c r="O49" s="46">
        <v>220.90010000000001</v>
      </c>
      <c r="P49" s="45">
        <v>0</v>
      </c>
      <c r="Q49" s="47">
        <v>0</v>
      </c>
      <c r="R49" s="48">
        <v>590.57429999999999</v>
      </c>
      <c r="S49" s="45">
        <v>0</v>
      </c>
      <c r="T49" s="45">
        <v>0</v>
      </c>
      <c r="U49" s="48">
        <v>0</v>
      </c>
      <c r="V49" s="20"/>
      <c r="W49" s="20"/>
      <c r="X49" s="40"/>
      <c r="Y49" s="40"/>
      <c r="Z49" s="4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</row>
    <row r="50" spans="1:246" x14ac:dyDescent="0.25">
      <c r="B50" s="41" t="s">
        <v>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70">
        <v>0</v>
      </c>
      <c r="K50" s="71"/>
      <c r="L50" s="72"/>
      <c r="M50" s="44">
        <v>24.707199999999997</v>
      </c>
      <c r="N50" s="45">
        <v>0</v>
      </c>
      <c r="O50" s="45">
        <v>0</v>
      </c>
      <c r="P50" s="45">
        <v>0</v>
      </c>
      <c r="Q50" s="45">
        <v>0</v>
      </c>
      <c r="R50" s="48">
        <v>24.707199999999997</v>
      </c>
      <c r="S50" s="45">
        <v>0</v>
      </c>
      <c r="T50" s="45">
        <v>0</v>
      </c>
      <c r="U50" s="49">
        <v>0</v>
      </c>
      <c r="X50" s="40"/>
      <c r="Y50" s="40"/>
      <c r="Z50" s="40"/>
    </row>
    <row r="51" spans="1:246" ht="21" customHeight="1" x14ac:dyDescent="0.25">
      <c r="B51" s="50" t="s">
        <v>32</v>
      </c>
      <c r="C51" s="51"/>
      <c r="D51" s="51"/>
      <c r="E51" s="51"/>
      <c r="F51" s="51"/>
      <c r="G51" s="51"/>
      <c r="H51" s="51"/>
      <c r="I51" s="51"/>
      <c r="J51" s="88" t="s">
        <v>33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9"/>
    </row>
    <row r="52" spans="1:246" s="53" customFormat="1" ht="14.25" customHeight="1" x14ac:dyDescent="0.25">
      <c r="B52" s="54" t="s">
        <v>36</v>
      </c>
      <c r="C52" s="54"/>
      <c r="D52" s="54"/>
      <c r="E52" s="54"/>
      <c r="F52" s="54"/>
      <c r="G52" s="54"/>
      <c r="H52" s="54"/>
      <c r="I52" s="54"/>
    </row>
    <row r="54" spans="1:246" x14ac:dyDescent="0.25">
      <c r="B54" s="1" t="s">
        <v>37</v>
      </c>
    </row>
    <row r="55" spans="1:246" x14ac:dyDescent="0.25">
      <c r="B55" s="1" t="s">
        <v>38</v>
      </c>
    </row>
    <row r="56" spans="1:246" x14ac:dyDescent="0.25">
      <c r="B56" s="1" t="s">
        <v>39</v>
      </c>
    </row>
    <row r="58" spans="1:246" x14ac:dyDescent="0.25">
      <c r="B58" s="1" t="s">
        <v>41</v>
      </c>
    </row>
    <row r="59" spans="1:246" x14ac:dyDescent="0.25">
      <c r="B59" s="1" t="s">
        <v>40</v>
      </c>
    </row>
  </sheetData>
  <mergeCells count="79">
    <mergeCell ref="O46:O48"/>
    <mergeCell ref="P46:P48"/>
    <mergeCell ref="Q46:Q48"/>
    <mergeCell ref="J51:U51"/>
    <mergeCell ref="R46:R48"/>
    <mergeCell ref="S46:S48"/>
    <mergeCell ref="T46:T48"/>
    <mergeCell ref="U46:U48"/>
    <mergeCell ref="J49:L49"/>
    <mergeCell ref="J50:L50"/>
    <mergeCell ref="G46:G48"/>
    <mergeCell ref="H46:H48"/>
    <mergeCell ref="I46:I48"/>
    <mergeCell ref="M46:M48"/>
    <mergeCell ref="N46:N48"/>
    <mergeCell ref="J38:U38"/>
    <mergeCell ref="C44:E44"/>
    <mergeCell ref="J44:L44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J37:L37"/>
    <mergeCell ref="T31:T32"/>
    <mergeCell ref="U31:U32"/>
    <mergeCell ref="G33:G35"/>
    <mergeCell ref="H33:H35"/>
    <mergeCell ref="I33:I35"/>
    <mergeCell ref="M33:M35"/>
    <mergeCell ref="N33:N35"/>
    <mergeCell ref="O33:O35"/>
    <mergeCell ref="P33:P35"/>
    <mergeCell ref="Q33:Q35"/>
    <mergeCell ref="R33:R35"/>
    <mergeCell ref="S33:S35"/>
    <mergeCell ref="T33:T35"/>
    <mergeCell ref="U33:U35"/>
    <mergeCell ref="J36:L36"/>
    <mergeCell ref="J26:U26"/>
    <mergeCell ref="C31:E31"/>
    <mergeCell ref="J31:L31"/>
    <mergeCell ref="M31:M32"/>
    <mergeCell ref="N31:N32"/>
    <mergeCell ref="O31:O32"/>
    <mergeCell ref="P31:P32"/>
    <mergeCell ref="Q31:Q32"/>
    <mergeCell ref="R31:R32"/>
    <mergeCell ref="S31:S32"/>
    <mergeCell ref="J25:L25"/>
    <mergeCell ref="T19:T20"/>
    <mergeCell ref="U19:U20"/>
    <mergeCell ref="G21:G23"/>
    <mergeCell ref="H21:H23"/>
    <mergeCell ref="I21:I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J24:L24"/>
    <mergeCell ref="B7:U7"/>
    <mergeCell ref="C19:E19"/>
    <mergeCell ref="J19:L19"/>
    <mergeCell ref="M19:M20"/>
    <mergeCell ref="N19:N20"/>
    <mergeCell ref="O19:O20"/>
    <mergeCell ref="P19:P20"/>
    <mergeCell ref="Q19:Q20"/>
    <mergeCell ref="R19:R20"/>
    <mergeCell ref="S19:S2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MT 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2023-01-03T10:45:04Z</dcterms:modified>
</cp:coreProperties>
</file>